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V:\УБП\БО\Отчеты_Об_исполнении_обл.бюджета\2024 год\Годовой отчет за 2024 год в КСП и ЗС НСО\Допматериалы\"/>
    </mc:Choice>
  </mc:AlternateContent>
  <xr:revisionPtr revIDLastSave="0" documentId="13_ncr:1_{0A0DF652-D021-49AC-84EA-C95DEB3A9885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Лист1" sheetId="1" r:id="rId1"/>
  </sheets>
  <definedNames>
    <definedName name="_xlnm.Print_Titles" localSheetId="0">Лист1!$B:$C,Лист1!$3:$3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70" i="1" l="1"/>
  <c r="AR58" i="1"/>
  <c r="AR53" i="1"/>
  <c r="AR30" i="1"/>
  <c r="AR19" i="1"/>
  <c r="AR17" i="1"/>
  <c r="AR12" i="1" l="1"/>
  <c r="G75" i="1"/>
  <c r="G72" i="1"/>
  <c r="G74" i="1" s="1"/>
  <c r="N72" i="1"/>
  <c r="N74" i="1" s="1"/>
  <c r="K72" i="1"/>
  <c r="K74" i="1" s="1"/>
  <c r="AF72" i="1"/>
  <c r="AF74" i="1" s="1"/>
  <c r="AR66" i="1"/>
  <c r="AR47" i="1"/>
  <c r="AR44" i="1"/>
  <c r="AR4" i="1" l="1"/>
  <c r="AA72" i="1" l="1"/>
  <c r="AR20" i="1"/>
  <c r="AR10" i="1"/>
  <c r="AA73" i="1" l="1"/>
  <c r="AA74" i="1"/>
  <c r="A5" i="1"/>
  <c r="A6" i="1" s="1"/>
  <c r="A7" i="1" s="1"/>
  <c r="A8" i="1" s="1"/>
  <c r="A9" i="1" s="1"/>
  <c r="A11" i="1" s="1"/>
  <c r="A13" i="1" s="1"/>
  <c r="A14" i="1" s="1"/>
  <c r="A15" i="1" s="1"/>
  <c r="A16" i="1" s="1"/>
  <c r="A17" i="1" s="1"/>
  <c r="A18" i="1" s="1"/>
  <c r="AQ72" i="1"/>
  <c r="AP72" i="1"/>
  <c r="AO72" i="1"/>
  <c r="AN72" i="1"/>
  <c r="AM72" i="1"/>
  <c r="AL72" i="1"/>
  <c r="AK72" i="1"/>
  <c r="AJ72" i="1"/>
  <c r="AI72" i="1"/>
  <c r="AH72" i="1"/>
  <c r="AG72" i="1"/>
  <c r="AE72" i="1"/>
  <c r="AD72" i="1"/>
  <c r="AC72" i="1"/>
  <c r="AB72" i="1"/>
  <c r="Z72" i="1"/>
  <c r="Y72" i="1"/>
  <c r="X72" i="1"/>
  <c r="W72" i="1"/>
  <c r="V72" i="1"/>
  <c r="U72" i="1"/>
  <c r="T72" i="1"/>
  <c r="S72" i="1"/>
  <c r="R72" i="1"/>
  <c r="Q72" i="1"/>
  <c r="P72" i="1"/>
  <c r="O72" i="1"/>
  <c r="N73" i="1"/>
  <c r="M72" i="1"/>
  <c r="L72" i="1"/>
  <c r="K73" i="1"/>
  <c r="J72" i="1"/>
  <c r="I72" i="1"/>
  <c r="H72" i="1"/>
  <c r="G73" i="1"/>
  <c r="F72" i="1"/>
  <c r="E72" i="1"/>
  <c r="D72" i="1"/>
  <c r="AR69" i="1"/>
  <c r="AR68" i="1"/>
  <c r="AR67" i="1"/>
  <c r="AR65" i="1"/>
  <c r="AR64" i="1"/>
  <c r="AR63" i="1"/>
  <c r="AR62" i="1"/>
  <c r="AR61" i="1"/>
  <c r="AR60" i="1"/>
  <c r="AR59" i="1"/>
  <c r="AR57" i="1"/>
  <c r="AR56" i="1"/>
  <c r="AR55" i="1"/>
  <c r="AR54" i="1"/>
  <c r="AR52" i="1"/>
  <c r="AR51" i="1"/>
  <c r="AR50" i="1"/>
  <c r="AR49" i="1"/>
  <c r="AR48" i="1"/>
  <c r="AR46" i="1"/>
  <c r="AR45" i="1"/>
  <c r="AR43" i="1"/>
  <c r="AR42" i="1"/>
  <c r="AR41" i="1"/>
  <c r="AR40" i="1"/>
  <c r="AR39" i="1"/>
  <c r="AR38" i="1"/>
  <c r="AR37" i="1"/>
  <c r="AR36" i="1"/>
  <c r="AR35" i="1"/>
  <c r="AR34" i="1"/>
  <c r="AR33" i="1"/>
  <c r="AR32" i="1"/>
  <c r="AR31" i="1"/>
  <c r="AR29" i="1"/>
  <c r="AR28" i="1"/>
  <c r="AR27" i="1"/>
  <c r="AR26" i="1"/>
  <c r="AR25" i="1"/>
  <c r="AR24" i="1"/>
  <c r="AR23" i="1"/>
  <c r="AR22" i="1"/>
  <c r="AR21" i="1"/>
  <c r="AR18" i="1"/>
  <c r="AR16" i="1"/>
  <c r="AR15" i="1"/>
  <c r="AR14" i="1"/>
  <c r="AR13" i="1"/>
  <c r="AR11" i="1"/>
  <c r="AR9" i="1"/>
  <c r="AR8" i="1"/>
  <c r="AR7" i="1"/>
  <c r="AR6" i="1"/>
  <c r="AR5" i="1"/>
  <c r="AR72" i="1" l="1"/>
  <c r="A19" i="1"/>
  <c r="A21" i="1" s="1"/>
  <c r="A22" i="1" s="1"/>
  <c r="A23" i="1" s="1"/>
  <c r="A24" i="1" s="1"/>
  <c r="A25" i="1" s="1"/>
  <c r="A26" i="1" s="1"/>
  <c r="A27" i="1" s="1"/>
  <c r="A28" i="1" s="1"/>
  <c r="A29" i="1" s="1"/>
  <c r="E73" i="1"/>
  <c r="E74" i="1"/>
  <c r="M73" i="1"/>
  <c r="M74" i="1"/>
  <c r="Q73" i="1"/>
  <c r="Q74" i="1"/>
  <c r="U73" i="1"/>
  <c r="U74" i="1"/>
  <c r="Y73" i="1"/>
  <c r="Y74" i="1"/>
  <c r="AD73" i="1"/>
  <c r="AD74" i="1"/>
  <c r="AI73" i="1"/>
  <c r="AI74" i="1"/>
  <c r="AM73" i="1"/>
  <c r="AM74" i="1"/>
  <c r="F73" i="1"/>
  <c r="F74" i="1"/>
  <c r="J73" i="1"/>
  <c r="J74" i="1"/>
  <c r="R73" i="1"/>
  <c r="R74" i="1"/>
  <c r="V73" i="1"/>
  <c r="V74" i="1"/>
  <c r="Z73" i="1"/>
  <c r="Z74" i="1"/>
  <c r="AE73" i="1"/>
  <c r="AE74" i="1"/>
  <c r="AJ73" i="1"/>
  <c r="AJ74" i="1"/>
  <c r="AN73" i="1"/>
  <c r="AN74" i="1"/>
  <c r="S73" i="1"/>
  <c r="S74" i="1"/>
  <c r="AG73" i="1"/>
  <c r="AG74" i="1"/>
  <c r="O73" i="1"/>
  <c r="O74" i="1"/>
  <c r="W73" i="1"/>
  <c r="W74" i="1"/>
  <c r="AB73" i="1"/>
  <c r="AB74" i="1"/>
  <c r="AK73" i="1"/>
  <c r="AK74" i="1"/>
  <c r="AO73" i="1"/>
  <c r="AO74" i="1"/>
  <c r="D73" i="1"/>
  <c r="D74" i="1"/>
  <c r="H73" i="1"/>
  <c r="H74" i="1"/>
  <c r="L73" i="1"/>
  <c r="L74" i="1"/>
  <c r="P73" i="1"/>
  <c r="P74" i="1"/>
  <c r="T73" i="1"/>
  <c r="T74" i="1"/>
  <c r="X73" i="1"/>
  <c r="X74" i="1"/>
  <c r="AC73" i="1"/>
  <c r="AC74" i="1"/>
  <c r="AH73" i="1"/>
  <c r="AH74" i="1"/>
  <c r="AL73" i="1"/>
  <c r="AL74" i="1"/>
  <c r="AP73" i="1"/>
  <c r="AP74" i="1"/>
  <c r="I73" i="1"/>
  <c r="I74" i="1"/>
  <c r="AR74" i="1"/>
  <c r="AR75" i="1"/>
  <c r="A30" i="1" l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5" i="1" s="1"/>
  <c r="A46" i="1" s="1"/>
  <c r="A48" i="1" s="1"/>
  <c r="A49" i="1" s="1"/>
  <c r="A50" i="1" s="1"/>
  <c r="A51" i="1" s="1"/>
  <c r="A52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7" i="1" s="1"/>
  <c r="A68" i="1" s="1"/>
  <c r="A69" i="1" s="1"/>
  <c r="A70" i="1" s="1"/>
  <c r="AS74" i="1"/>
</calcChain>
</file>

<file path=xl/sharedStrings.xml><?xml version="1.0" encoding="utf-8"?>
<sst xmlns="http://schemas.openxmlformats.org/spreadsheetml/2006/main" count="116" uniqueCount="114">
  <si>
    <t>№ п/п</t>
  </si>
  <si>
    <t>Код счета учета</t>
  </si>
  <si>
    <t>Вид кредиторской задолженности</t>
  </si>
  <si>
    <t xml:space="preserve">Законодательное Собрание </t>
  </si>
  <si>
    <t xml:space="preserve">Управление делами Губернатора </t>
  </si>
  <si>
    <t>Министерство промышленности и торговли и развития предпринимательства</t>
  </si>
  <si>
    <t>Министерство сельского хозяйства</t>
  </si>
  <si>
    <t>Избирательная комиссия</t>
  </si>
  <si>
    <t>Управление госархивной службы</t>
  </si>
  <si>
    <t>Контрольно-счетная палата</t>
  </si>
  <si>
    <t>Министерство региональной политики</t>
  </si>
  <si>
    <t>Заподно- Сибирское межрегиональное управление государственного автодорожного надзора ФС по надзору в сфере транспорта</t>
  </si>
  <si>
    <t>Управление ветеринарии</t>
  </si>
  <si>
    <t>Государственная инспекция по охране объектов культурного наследия</t>
  </si>
  <si>
    <t>Департамент имущества и земельных отношений</t>
  </si>
  <si>
    <t>Министерство экономического развития</t>
  </si>
  <si>
    <t xml:space="preserve">Министерство строительства </t>
  </si>
  <si>
    <t>Министерство здравоохранения</t>
  </si>
  <si>
    <t>Министерство физической культуры и спорта</t>
  </si>
  <si>
    <t>Департамент по тарифам</t>
  </si>
  <si>
    <t>Министерство природных ресурсов и экологии</t>
  </si>
  <si>
    <t>Министерство культуры</t>
  </si>
  <si>
    <t>Министерство образования</t>
  </si>
  <si>
    <t>Управление информационных проектов</t>
  </si>
  <si>
    <t>УФАС по НСО</t>
  </si>
  <si>
    <t xml:space="preserve">Управление по обеспечению деятельности мировых судей </t>
  </si>
  <si>
    <t>Министерство транспорта и дорожного хозяйства</t>
  </si>
  <si>
    <t xml:space="preserve">Министер-ство финансов и налоговой политики </t>
  </si>
  <si>
    <t>УФНС России по Новосибирской области</t>
  </si>
  <si>
    <t xml:space="preserve"> Управление по делам ЗАГС НСО</t>
  </si>
  <si>
    <t xml:space="preserve"> ФКУ УФО министерство обороны РФ</t>
  </si>
  <si>
    <t>Министерство цифрового развития и связи</t>
  </si>
  <si>
    <t>Контрольное управление</t>
  </si>
  <si>
    <t xml:space="preserve"> Уполномоченный по правам человека  и аппарат Уполномоченного по правам человека</t>
  </si>
  <si>
    <t xml:space="preserve"> Уполномоченный по правам ребенка НСО</t>
  </si>
  <si>
    <t>Уполномоченный по защите прав предпринимателей</t>
  </si>
  <si>
    <t>Министерство  юстиции</t>
  </si>
  <si>
    <t>Министерство ЖКХ и энергетики</t>
  </si>
  <si>
    <t>ДЗиИО мэрии</t>
  </si>
  <si>
    <t>Министерство труда и социального развития</t>
  </si>
  <si>
    <t>Министерство науки и иновационной политики</t>
  </si>
  <si>
    <t>ИТОГО</t>
  </si>
  <si>
    <t>Расчеты с плательщиками налогов</t>
  </si>
  <si>
    <t>Расчеты с плательщиками государственных пошлин, сборов</t>
  </si>
  <si>
    <t>Расчеты по доходам от операционной аренды</t>
  </si>
  <si>
    <t>Расчеты по доходам от платежей при пользовании природными ресурсами</t>
  </si>
  <si>
    <t xml:space="preserve">Расчеты по иным доходам от собственности
</t>
  </si>
  <si>
    <t xml:space="preserve">Расчеты с плательщиками доходов от оказания платных работ, услуг </t>
  </si>
  <si>
    <t>Расчеты по условным арендным платежам</t>
  </si>
  <si>
    <t xml:space="preserve">Расчеты по доходам от штрафных санкций за нарушение законодательства о закупках
</t>
  </si>
  <si>
    <t xml:space="preserve">Расчеты по доходам от возмещения ущерба имуществу (за исключением страховых возмещений)
</t>
  </si>
  <si>
    <t>Расчеты по доходам от прочих сумм принудительного изъятия</t>
  </si>
  <si>
    <t xml:space="preserve">Расчеты по доходам от операций с непроизведенными активами
</t>
  </si>
  <si>
    <t xml:space="preserve">Расчеты по доходам от операций с материальными запасами
</t>
  </si>
  <si>
    <t>Расчеты по невыясненным поступлениям</t>
  </si>
  <si>
    <t>Расчеты с подотчетными лицами по прочим несоциальным выплатам персоналу в денежной форме</t>
  </si>
  <si>
    <t xml:space="preserve">Расчеты с подотчетными лицами по оплате прочих работ, услуг
</t>
  </si>
  <si>
    <t>Расчеты с подотчетными лицами по приобретению материальных запасов</t>
  </si>
  <si>
    <t>Расчеты по компенсации затрат</t>
  </si>
  <si>
    <t>Расчеты по доходам бюджета от возврата дебиторской задолженности прошлых лет</t>
  </si>
  <si>
    <t>Расчеты по сумма принудительного изъятия</t>
  </si>
  <si>
    <t>Расчеты по заработной плате</t>
  </si>
  <si>
    <t xml:space="preserve">Расчеты по прочим несоциальным выплатам персоналу в денежной форме
</t>
  </si>
  <si>
    <t>Расчеты по услугам связи</t>
  </si>
  <si>
    <t>Расчеты по транспортным услугам</t>
  </si>
  <si>
    <t>Расчеты по коммунальным услугам</t>
  </si>
  <si>
    <t>Расчеты по арендной плате за пользование имуществом</t>
  </si>
  <si>
    <t>Расчеты по работам, услугам по содержанию имущества</t>
  </si>
  <si>
    <t>Расчеты по прочим работам, услугам</t>
  </si>
  <si>
    <t>Расчеты по страхованию</t>
  </si>
  <si>
    <t>Расчеты по услугам, работам для целей капитальных вложений</t>
  </si>
  <si>
    <t>Расчеты по приобретению основных средств</t>
  </si>
  <si>
    <t>Расчеты по приобретению материальных запасов</t>
  </si>
  <si>
    <t>Расчеты по безвозмездным перечислениям текущего характера государственным (муниципальным) бюджетным и автономным учреждениям</t>
  </si>
  <si>
    <t xml:space="preserve">Расчеты по безвозмездным перечислениям текущего характера некоммерческим организациям и физическим лицам - производителям товаров, работ и услуг на производство
</t>
  </si>
  <si>
    <t xml:space="preserve">Расчеты по пособиям по социальной помощи населению в денежной форме
</t>
  </si>
  <si>
    <t xml:space="preserve">Расчеты по пенсиям, пособиям, выплачиваемым работодателями, нанимателями бывшим работникам
</t>
  </si>
  <si>
    <t xml:space="preserve">Расчеты по социальным пособиям и компенсациям персоналу в денежной форме
</t>
  </si>
  <si>
    <t xml:space="preserve">Расчеты по приобретению акций и иных финансовых вложениям
</t>
  </si>
  <si>
    <t xml:space="preserve">Расчеты по штрафам за нарушение законодательства о закупках и нарушение условий контрактов (договоров) прочим расходам
</t>
  </si>
  <si>
    <t xml:space="preserve">Расчеты по другим экономическим санкциям
</t>
  </si>
  <si>
    <t xml:space="preserve">Расчеты по иным выплатам текущего характера физическим лицам
</t>
  </si>
  <si>
    <t xml:space="preserve">Расчеты по иным выплатам текущего характера организациям
</t>
  </si>
  <si>
    <t>Расчеты по налогу на доходы физических лиц</t>
  </si>
  <si>
    <t>Расчеты по страховым взносам на обязательное социальное страхование на случай временной нетрудоспособности и в связи с материнством</t>
  </si>
  <si>
    <t>Расчеты по налогу на прибыль организаций</t>
  </si>
  <si>
    <t>Расчеты по налогу на добавленную стоимость</t>
  </si>
  <si>
    <t>Расчеты по прочим платежам в бюджет</t>
  </si>
  <si>
    <t>Расчеты по страховым взносам на обязательное социальное страхование от несчастных случаев на производстве и профессиональных заболеваний</t>
  </si>
  <si>
    <t>Расчеты по страховым взносам на обязательное медицинское страхование в Федеральный ФОМС</t>
  </si>
  <si>
    <t>Расчеты по страховым взносам на обязательное медицинское страхование в территориальный ФОМС</t>
  </si>
  <si>
    <t xml:space="preserve">Расчеты по дополнительным страховым взносам на пенсионное страхование
</t>
  </si>
  <si>
    <t>Расчеты по страховым взносам на обязательное пенсионное страхование на выплату страховой части трудовой пенсии</t>
  </si>
  <si>
    <t>Расчеты по налогу на имущество организаций</t>
  </si>
  <si>
    <t>Расчеты по земельному налогу</t>
  </si>
  <si>
    <t>Расчеты с депонентами</t>
  </si>
  <si>
    <t>Расчеты по удержаниям из выплат по оплате труда</t>
  </si>
  <si>
    <t>Доходы будущих периодов</t>
  </si>
  <si>
    <t>Резервы предстоящих расходов</t>
  </si>
  <si>
    <t>Всего</t>
  </si>
  <si>
    <t xml:space="preserve">А.А. Земскова </t>
  </si>
  <si>
    <t>296-50-23</t>
  </si>
  <si>
    <t xml:space="preserve">Расчеты по доходам от платы за предоставление информации из государственных источников (реестров)
</t>
  </si>
  <si>
    <t xml:space="preserve">Расчеты по иным доходам
</t>
  </si>
  <si>
    <t xml:space="preserve"> ФКУ УФО МО РФ по НСО</t>
  </si>
  <si>
    <t>Расчеты по доходам бюджета от возврата субсидий на выполнение государственного (муниципального) задания</t>
  </si>
  <si>
    <t>Расчеты по безвозмездным денежным поступлениям текущего характера</t>
  </si>
  <si>
    <t xml:space="preserve">Расчеты по перечислениям текущего характера другим бюджетам бюджетной системы Российской Федерации
</t>
  </si>
  <si>
    <t xml:space="preserve">Расчеты по пособиям по социальной помощи населению в натуральной форме
</t>
  </si>
  <si>
    <t xml:space="preserve">Расчеты по единому страховому тарифу
</t>
  </si>
  <si>
    <t>Расчеты по иным выплатам капитального характера физическим лицам</t>
  </si>
  <si>
    <t>Департамент молодежной политики</t>
  </si>
  <si>
    <t xml:space="preserve">         И. о начальника управления бюджетного учета, отчетности и обеспечения закупок                                                                                                                                                                        Ю.В. Алексейчикова</t>
  </si>
  <si>
    <t>Расшифровка кредиторской задолженности главных распорядителей и распорядителей бюджетных средств по состоянию на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</si>
</sst>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###\ ###\ ###\ ###\ ##0.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CCCCCD"/>
      </left>
      <right style="thin">
        <color rgb="FFCCCCCD"/>
      </right>
      <top style="thin">
        <color rgb="FFCCCCCD"/>
      </top>
      <bottom style="thin">
        <color rgb="FFCCCCCD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9" fontId="4" fillId="2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6" fillId="0" borderId="1" xfId="0" applyFont="1" applyBorder="1" applyAlignment="1">
      <alignment vertical="top" wrapText="1"/>
    </xf>
    <xf numFmtId="4" fontId="6" fillId="2" borderId="1" xfId="0" applyNumberFormat="1" applyFont="1" applyFill="1" applyBorder="1" applyAlignment="1">
      <alignment horizontal="right"/>
    </xf>
    <xf numFmtId="4" fontId="6" fillId="2" borderId="1" xfId="1" applyNumberFormat="1" applyFont="1" applyFill="1" applyBorder="1" applyAlignment="1">
      <alignment horizontal="right"/>
    </xf>
    <xf numFmtId="0" fontId="3" fillId="0" borderId="1" xfId="0" applyFont="1" applyFill="1" applyBorder="1"/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wrapText="1"/>
    </xf>
    <xf numFmtId="4" fontId="6" fillId="2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4" fontId="3" fillId="0" borderId="0" xfId="0" applyNumberFormat="1" applyFont="1"/>
    <xf numFmtId="4" fontId="3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4" fontId="6" fillId="0" borderId="1" xfId="0" applyNumberFormat="1" applyFont="1" applyBorder="1" applyAlignment="1"/>
    <xf numFmtId="165" fontId="7" fillId="0" borderId="1" xfId="0" applyNumberFormat="1" applyFont="1" applyBorder="1" applyAlignment="1">
      <alignment wrapText="1"/>
    </xf>
    <xf numFmtId="165" fontId="7" fillId="0" borderId="1" xfId="0" applyNumberFormat="1" applyFont="1" applyFill="1" applyBorder="1" applyAlignment="1">
      <alignment wrapText="1"/>
    </xf>
    <xf numFmtId="4" fontId="9" fillId="0" borderId="0" xfId="0" applyNumberFormat="1" applyFont="1"/>
    <xf numFmtId="165" fontId="3" fillId="0" borderId="0" xfId="0" applyNumberFormat="1" applyFont="1"/>
    <xf numFmtId="4" fontId="8" fillId="0" borderId="0" xfId="0" applyNumberFormat="1" applyFont="1"/>
    <xf numFmtId="4" fontId="7" fillId="0" borderId="1" xfId="0" applyNumberFormat="1" applyFont="1" applyBorder="1" applyAlignment="1">
      <alignment wrapText="1"/>
    </xf>
    <xf numFmtId="4" fontId="7" fillId="0" borderId="1" xfId="0" applyNumberFormat="1" applyFont="1" applyBorder="1" applyAlignment="1"/>
    <xf numFmtId="165" fontId="7" fillId="0" borderId="3" xfId="0" applyNumberFormat="1" applyFont="1" applyBorder="1" applyAlignment="1">
      <alignment horizontal="right" wrapText="1"/>
    </xf>
    <xf numFmtId="165" fontId="7" fillId="0" borderId="1" xfId="0" applyNumberFormat="1" applyFont="1" applyBorder="1" applyAlignment="1">
      <alignment horizontal="center" wrapText="1"/>
    </xf>
    <xf numFmtId="0" fontId="10" fillId="0" borderId="0" xfId="0" applyFont="1"/>
    <xf numFmtId="165" fontId="7" fillId="0" borderId="1" xfId="0" applyNumberFormat="1" applyFont="1" applyBorder="1" applyAlignment="1">
      <alignment vertical="top" wrapText="1"/>
    </xf>
    <xf numFmtId="4" fontId="7" fillId="2" borderId="1" xfId="0" applyNumberFormat="1" applyFont="1" applyFill="1" applyBorder="1" applyAlignment="1"/>
    <xf numFmtId="4" fontId="7" fillId="2" borderId="1" xfId="1" applyNumberFormat="1" applyFont="1" applyFill="1" applyBorder="1" applyAlignment="1"/>
    <xf numFmtId="4" fontId="10" fillId="0" borderId="0" xfId="0" applyNumberFormat="1" applyFont="1"/>
    <xf numFmtId="4" fontId="7" fillId="0" borderId="1" xfId="0" applyNumberFormat="1" applyFont="1" applyFill="1" applyBorder="1" applyAlignment="1"/>
    <xf numFmtId="165" fontId="7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 vertical="top" wrapText="1"/>
    </xf>
    <xf numFmtId="4" fontId="7" fillId="2" borderId="1" xfId="0" applyNumberFormat="1" applyFont="1" applyFill="1" applyBorder="1" applyAlignment="1">
      <alignment wrapText="1"/>
    </xf>
    <xf numFmtId="165" fontId="7" fillId="2" borderId="1" xfId="0" applyNumberFormat="1" applyFont="1" applyFill="1" applyBorder="1" applyAlignment="1">
      <alignment wrapText="1"/>
    </xf>
    <xf numFmtId="0" fontId="10" fillId="2" borderId="0" xfId="0" applyFont="1" applyFill="1" applyAlignment="1"/>
    <xf numFmtId="0" fontId="3" fillId="2" borderId="0" xfId="0" applyFont="1" applyFill="1"/>
    <xf numFmtId="4" fontId="7" fillId="2" borderId="1" xfId="0" applyNumberFormat="1" applyFont="1" applyFill="1" applyBorder="1" applyAlignment="1">
      <alignment vertical="top" wrapText="1"/>
    </xf>
    <xf numFmtId="0" fontId="10" fillId="2" borderId="0" xfId="0" applyFont="1" applyFill="1"/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97"/>
  <sheetViews>
    <sheetView tabSelected="1" view="pageBreakPreview" topLeftCell="B1" zoomScale="59" zoomScaleNormal="55" zoomScaleSheetLayoutView="59" workbookViewId="0">
      <pane xSplit="2" ySplit="3" topLeftCell="D4" activePane="bottomRight" state="frozen"/>
      <selection activeCell="B1" sqref="B1"/>
      <selection pane="topRight" activeCell="D1" sqref="D1"/>
      <selection pane="bottomLeft" activeCell="B4" sqref="B4"/>
      <selection pane="bottomRight" activeCell="D1" sqref="D1:W1"/>
    </sheetView>
  </sheetViews>
  <sheetFormatPr defaultRowHeight="15" x14ac:dyDescent="0.25"/>
  <cols>
    <col min="1" max="1" width="3.42578125" style="1" hidden="1" customWidth="1"/>
    <col min="2" max="2" width="13.85546875" style="2" customWidth="1"/>
    <col min="3" max="3" width="28.140625" style="1" customWidth="1"/>
    <col min="4" max="4" width="12.28515625" style="1" bestFit="1" customWidth="1"/>
    <col min="5" max="5" width="13.85546875" style="1" bestFit="1" customWidth="1"/>
    <col min="6" max="6" width="14.42578125" style="1" bestFit="1" customWidth="1"/>
    <col min="7" max="7" width="15.42578125" style="1" bestFit="1" customWidth="1"/>
    <col min="8" max="9" width="12.28515625" style="1" bestFit="1" customWidth="1"/>
    <col min="10" max="10" width="11.140625" style="1" hidden="1" customWidth="1"/>
    <col min="11" max="11" width="12.28515625" style="1" bestFit="1" customWidth="1"/>
    <col min="12" max="12" width="18.42578125" style="1" customWidth="1"/>
    <col min="13" max="14" width="12.28515625" style="1" bestFit="1" customWidth="1"/>
    <col min="15" max="15" width="15.42578125" style="1" bestFit="1" customWidth="1"/>
    <col min="16" max="16" width="13.85546875" style="1" bestFit="1" customWidth="1"/>
    <col min="17" max="17" width="15.42578125" style="1" bestFit="1" customWidth="1"/>
    <col min="18" max="18" width="16.42578125" style="1" bestFit="1" customWidth="1"/>
    <col min="19" max="19" width="15.42578125" style="1" bestFit="1" customWidth="1"/>
    <col min="20" max="20" width="12.7109375" style="1" bestFit="1" customWidth="1"/>
    <col min="21" max="22" width="15.42578125" style="1" bestFit="1" customWidth="1"/>
    <col min="23" max="23" width="16.42578125" style="1" bestFit="1" customWidth="1"/>
    <col min="24" max="24" width="11.28515625" style="1" bestFit="1" customWidth="1"/>
    <col min="25" max="25" width="0" style="1" hidden="1" customWidth="1"/>
    <col min="26" max="26" width="14.42578125" style="1" bestFit="1" customWidth="1"/>
    <col min="27" max="29" width="16.42578125" style="1" bestFit="1" customWidth="1"/>
    <col min="30" max="30" width="12.28515625" style="1" bestFit="1" customWidth="1"/>
    <col min="31" max="31" width="11.140625" style="1" hidden="1" customWidth="1"/>
    <col min="32" max="32" width="11.140625" style="1" customWidth="1"/>
    <col min="33" max="33" width="14.42578125" style="1" bestFit="1" customWidth="1"/>
    <col min="34" max="34" width="12.28515625" style="1" bestFit="1" customWidth="1"/>
    <col min="35" max="35" width="15" style="1" customWidth="1"/>
    <col min="36" max="36" width="11.28515625" style="1" bestFit="1" customWidth="1"/>
    <col min="37" max="37" width="11.140625" style="1" customWidth="1"/>
    <col min="38" max="38" width="12.42578125" style="1" bestFit="1" customWidth="1"/>
    <col min="39" max="39" width="15.42578125" style="1" bestFit="1" customWidth="1"/>
    <col min="40" max="40" width="6.28515625" style="1" hidden="1" customWidth="1"/>
    <col min="41" max="41" width="16.42578125" style="1" bestFit="1" customWidth="1"/>
    <col min="42" max="42" width="13.85546875" style="1" bestFit="1" customWidth="1"/>
    <col min="43" max="43" width="13.85546875" style="1" customWidth="1"/>
    <col min="44" max="44" width="16.85546875" style="1" bestFit="1" customWidth="1"/>
    <col min="45" max="45" width="15.28515625" style="1" hidden="1" customWidth="1"/>
    <col min="46" max="16384" width="9.140625" style="1"/>
  </cols>
  <sheetData>
    <row r="1" spans="1:45" ht="36.75" customHeight="1" x14ac:dyDescent="0.25">
      <c r="D1" s="55" t="s">
        <v>113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</row>
    <row r="2" spans="1:45" ht="24" customHeight="1" x14ac:dyDescent="0.25"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</row>
    <row r="3" spans="1:45" ht="174.75" customHeight="1" x14ac:dyDescent="0.25">
      <c r="A3" s="3" t="s">
        <v>0</v>
      </c>
      <c r="B3" s="4" t="s">
        <v>1</v>
      </c>
      <c r="C3" s="5" t="s">
        <v>2</v>
      </c>
      <c r="D3" s="3" t="s">
        <v>3</v>
      </c>
      <c r="E3" s="3" t="s">
        <v>4</v>
      </c>
      <c r="F3" s="3" t="s">
        <v>5</v>
      </c>
      <c r="G3" s="6" t="s">
        <v>6</v>
      </c>
      <c r="H3" s="3" t="s">
        <v>7</v>
      </c>
      <c r="I3" s="6" t="s">
        <v>8</v>
      </c>
      <c r="J3" s="3" t="s">
        <v>9</v>
      </c>
      <c r="K3" s="6" t="s">
        <v>10</v>
      </c>
      <c r="L3" s="7" t="s">
        <v>11</v>
      </c>
      <c r="M3" s="6" t="s">
        <v>12</v>
      </c>
      <c r="N3" s="6" t="s">
        <v>13</v>
      </c>
      <c r="O3" s="6" t="s">
        <v>14</v>
      </c>
      <c r="P3" s="6" t="s">
        <v>15</v>
      </c>
      <c r="Q3" s="6" t="s">
        <v>16</v>
      </c>
      <c r="R3" s="6" t="s">
        <v>17</v>
      </c>
      <c r="S3" s="6" t="s">
        <v>18</v>
      </c>
      <c r="T3" s="6" t="s">
        <v>19</v>
      </c>
      <c r="U3" s="6" t="s">
        <v>20</v>
      </c>
      <c r="V3" s="3" t="s">
        <v>21</v>
      </c>
      <c r="W3" s="8" t="s">
        <v>22</v>
      </c>
      <c r="X3" s="6" t="s">
        <v>23</v>
      </c>
      <c r="Y3" s="6" t="s">
        <v>24</v>
      </c>
      <c r="Z3" s="3" t="s">
        <v>25</v>
      </c>
      <c r="AA3" s="3" t="s">
        <v>26</v>
      </c>
      <c r="AB3" s="6" t="s">
        <v>27</v>
      </c>
      <c r="AC3" s="6" t="s">
        <v>28</v>
      </c>
      <c r="AD3" s="3" t="s">
        <v>29</v>
      </c>
      <c r="AE3" s="7" t="s">
        <v>30</v>
      </c>
      <c r="AF3" s="7" t="s">
        <v>104</v>
      </c>
      <c r="AG3" s="6" t="s">
        <v>31</v>
      </c>
      <c r="AH3" s="3" t="s">
        <v>32</v>
      </c>
      <c r="AI3" s="6" t="s">
        <v>33</v>
      </c>
      <c r="AJ3" s="6" t="s">
        <v>34</v>
      </c>
      <c r="AK3" s="6" t="s">
        <v>35</v>
      </c>
      <c r="AL3" s="6" t="s">
        <v>36</v>
      </c>
      <c r="AM3" s="6" t="s">
        <v>37</v>
      </c>
      <c r="AN3" s="3" t="s">
        <v>38</v>
      </c>
      <c r="AO3" s="3" t="s">
        <v>39</v>
      </c>
      <c r="AP3" s="3" t="s">
        <v>40</v>
      </c>
      <c r="AQ3" s="7" t="s">
        <v>111</v>
      </c>
      <c r="AR3" s="3" t="s">
        <v>41</v>
      </c>
    </row>
    <row r="4" spans="1:45" x14ac:dyDescent="0.25">
      <c r="A4" s="9">
        <v>1</v>
      </c>
      <c r="B4" s="10">
        <v>20511000</v>
      </c>
      <c r="C4" s="11" t="s">
        <v>42</v>
      </c>
      <c r="D4" s="34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>
        <v>2112476076.73</v>
      </c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>
        <f t="shared" ref="AR4:AR14" si="0">SUM(D4:AP4)</f>
        <v>2112476076.73</v>
      </c>
      <c r="AS4" s="28"/>
    </row>
    <row r="5" spans="1:45" ht="24" x14ac:dyDescent="0.25">
      <c r="A5" s="9">
        <f>A4+1</f>
        <v>2</v>
      </c>
      <c r="B5" s="14">
        <v>20512000</v>
      </c>
      <c r="C5" s="11" t="s">
        <v>43</v>
      </c>
      <c r="D5" s="34"/>
      <c r="E5" s="29">
        <v>7471981.3600000003</v>
      </c>
      <c r="F5" s="29">
        <v>4629250</v>
      </c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>
        <v>714202</v>
      </c>
      <c r="X5" s="29"/>
      <c r="Y5" s="29"/>
      <c r="Z5" s="29"/>
      <c r="AA5" s="29"/>
      <c r="AB5" s="29"/>
      <c r="AC5" s="29">
        <v>117.4</v>
      </c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35">
        <f t="shared" si="0"/>
        <v>12815550.76</v>
      </c>
    </row>
    <row r="6" spans="1:45" ht="24" x14ac:dyDescent="0.25">
      <c r="A6" s="9">
        <f t="shared" ref="A6:A70" si="1">A5+1</f>
        <v>3</v>
      </c>
      <c r="B6" s="14">
        <v>20521000</v>
      </c>
      <c r="C6" s="11" t="s">
        <v>44</v>
      </c>
      <c r="D6" s="34"/>
      <c r="E6" s="29">
        <v>5533.89</v>
      </c>
      <c r="F6" s="29"/>
      <c r="G6" s="29"/>
      <c r="H6" s="29"/>
      <c r="I6" s="29">
        <v>84742.31</v>
      </c>
      <c r="J6" s="29"/>
      <c r="K6" s="29"/>
      <c r="L6" s="29"/>
      <c r="M6" s="29"/>
      <c r="N6" s="29"/>
      <c r="O6" s="29">
        <v>2777.07</v>
      </c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35">
        <f t="shared" si="0"/>
        <v>93053.27</v>
      </c>
    </row>
    <row r="7" spans="1:45" ht="36" x14ac:dyDescent="0.25">
      <c r="A7" s="9">
        <f>A6+1</f>
        <v>4</v>
      </c>
      <c r="B7" s="14">
        <v>20523000</v>
      </c>
      <c r="C7" s="11" t="s">
        <v>45</v>
      </c>
      <c r="D7" s="34"/>
      <c r="E7" s="29"/>
      <c r="F7" s="29"/>
      <c r="G7" s="29"/>
      <c r="H7" s="29"/>
      <c r="I7" s="29"/>
      <c r="J7" s="29"/>
      <c r="K7" s="29"/>
      <c r="L7" s="29"/>
      <c r="M7" s="29"/>
      <c r="N7" s="29"/>
      <c r="O7" s="29">
        <v>6612778.3899999997</v>
      </c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35">
        <f t="shared" si="0"/>
        <v>6612778.3899999997</v>
      </c>
    </row>
    <row r="8" spans="1:45" ht="36" hidden="1" x14ac:dyDescent="0.25">
      <c r="A8" s="9">
        <f t="shared" si="1"/>
        <v>5</v>
      </c>
      <c r="B8" s="14">
        <v>20529000</v>
      </c>
      <c r="C8" s="11" t="s">
        <v>46</v>
      </c>
      <c r="D8" s="34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35">
        <f t="shared" si="0"/>
        <v>0</v>
      </c>
    </row>
    <row r="9" spans="1:45" ht="24" x14ac:dyDescent="0.25">
      <c r="A9" s="9">
        <f t="shared" si="1"/>
        <v>6</v>
      </c>
      <c r="B9" s="14">
        <v>20531000</v>
      </c>
      <c r="C9" s="11" t="s">
        <v>47</v>
      </c>
      <c r="D9" s="34"/>
      <c r="E9" s="29"/>
      <c r="F9" s="29"/>
      <c r="G9" s="29"/>
      <c r="H9" s="29"/>
      <c r="I9" s="29">
        <v>38471.26</v>
      </c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>
        <v>2121964.14</v>
      </c>
      <c r="AH9" s="29"/>
      <c r="AI9" s="29"/>
      <c r="AJ9" s="29"/>
      <c r="AK9" s="29"/>
      <c r="AL9" s="29"/>
      <c r="AM9" s="29">
        <v>4785.6000000000004</v>
      </c>
      <c r="AN9" s="29"/>
      <c r="AO9" s="29"/>
      <c r="AP9" s="29"/>
      <c r="AQ9" s="29"/>
      <c r="AR9" s="35">
        <f t="shared" si="0"/>
        <v>2165221</v>
      </c>
    </row>
    <row r="10" spans="1:45" ht="60" x14ac:dyDescent="0.25">
      <c r="A10" s="9"/>
      <c r="B10" s="14">
        <v>20533000</v>
      </c>
      <c r="C10" s="11" t="s">
        <v>102</v>
      </c>
      <c r="D10" s="34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>
        <v>5500</v>
      </c>
      <c r="P10" s="29"/>
      <c r="Q10" s="29"/>
      <c r="R10" s="29"/>
      <c r="S10" s="29"/>
      <c r="T10" s="29"/>
      <c r="U10" s="36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35">
        <f t="shared" si="0"/>
        <v>5500</v>
      </c>
    </row>
    <row r="11" spans="1:45" ht="24" x14ac:dyDescent="0.25">
      <c r="A11" s="9">
        <f>A9+1</f>
        <v>7</v>
      </c>
      <c r="B11" s="14">
        <v>20535000</v>
      </c>
      <c r="C11" s="11" t="s">
        <v>48</v>
      </c>
      <c r="D11" s="34"/>
      <c r="E11" s="29">
        <v>6917.8</v>
      </c>
      <c r="F11" s="29"/>
      <c r="G11" s="29"/>
      <c r="H11" s="29"/>
      <c r="I11" s="29"/>
      <c r="J11" s="29"/>
      <c r="K11" s="29"/>
      <c r="L11" s="37"/>
      <c r="M11" s="29"/>
      <c r="N11" s="29"/>
      <c r="O11" s="29">
        <v>37467.230000000003</v>
      </c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35">
        <f t="shared" si="0"/>
        <v>44385.030000000006</v>
      </c>
    </row>
    <row r="12" spans="1:45" ht="48" hidden="1" x14ac:dyDescent="0.25">
      <c r="A12" s="9"/>
      <c r="B12" s="14">
        <v>20536000</v>
      </c>
      <c r="C12" s="11" t="s">
        <v>105</v>
      </c>
      <c r="D12" s="34"/>
      <c r="E12" s="29"/>
      <c r="F12" s="29"/>
      <c r="G12" s="29"/>
      <c r="H12" s="29"/>
      <c r="I12" s="29"/>
      <c r="J12" s="29"/>
      <c r="K12" s="29"/>
      <c r="L12" s="37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35">
        <f t="shared" si="0"/>
        <v>0</v>
      </c>
    </row>
    <row r="13" spans="1:45" ht="42" customHeight="1" x14ac:dyDescent="0.25">
      <c r="A13" s="9">
        <f>A11+1</f>
        <v>8</v>
      </c>
      <c r="B13" s="14">
        <v>20541000</v>
      </c>
      <c r="C13" s="11" t="s">
        <v>49</v>
      </c>
      <c r="D13" s="34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>
        <v>14999.04</v>
      </c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35">
        <f t="shared" si="0"/>
        <v>14999.04</v>
      </c>
    </row>
    <row r="14" spans="1:45" ht="51.75" customHeight="1" x14ac:dyDescent="0.25">
      <c r="A14" s="9">
        <f t="shared" si="1"/>
        <v>9</v>
      </c>
      <c r="B14" s="14">
        <v>20544000</v>
      </c>
      <c r="C14" s="11" t="s">
        <v>50</v>
      </c>
      <c r="D14" s="34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>
        <v>62423.55</v>
      </c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35">
        <f t="shared" si="0"/>
        <v>62423.55</v>
      </c>
    </row>
    <row r="15" spans="1:45" ht="24" x14ac:dyDescent="0.25">
      <c r="A15" s="9">
        <f t="shared" si="1"/>
        <v>10</v>
      </c>
      <c r="B15" s="14">
        <v>20545000</v>
      </c>
      <c r="C15" s="11" t="s">
        <v>51</v>
      </c>
      <c r="D15" s="34"/>
      <c r="E15" s="29">
        <v>531090.68000000005</v>
      </c>
      <c r="F15" s="29">
        <v>8151.33</v>
      </c>
      <c r="G15" s="29"/>
      <c r="H15" s="29"/>
      <c r="I15" s="29"/>
      <c r="J15" s="29"/>
      <c r="K15" s="29"/>
      <c r="L15" s="29">
        <v>100618.51</v>
      </c>
      <c r="M15" s="29"/>
      <c r="N15" s="29"/>
      <c r="O15" s="29">
        <v>1000</v>
      </c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>
        <v>9647701.3300000001</v>
      </c>
      <c r="AA15" s="29"/>
      <c r="AB15" s="29"/>
      <c r="AC15" s="29">
        <v>209390.07999999999</v>
      </c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>
        <v>36982.17</v>
      </c>
      <c r="AP15" s="29"/>
      <c r="AQ15" s="29"/>
      <c r="AR15" s="35">
        <f>SUM(D15:AP15)+AQ15</f>
        <v>10534934.1</v>
      </c>
    </row>
    <row r="16" spans="1:45" ht="34.5" hidden="1" customHeight="1" x14ac:dyDescent="0.25">
      <c r="A16" s="9">
        <f t="shared" si="1"/>
        <v>11</v>
      </c>
      <c r="B16" s="14">
        <v>20555000</v>
      </c>
      <c r="C16" s="11" t="s">
        <v>106</v>
      </c>
      <c r="D16" s="34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35">
        <f>SUM(D16:AP16)+AQ16</f>
        <v>0</v>
      </c>
    </row>
    <row r="17" spans="1:44" ht="37.5" customHeight="1" x14ac:dyDescent="0.25">
      <c r="A17" s="9">
        <f t="shared" si="1"/>
        <v>12</v>
      </c>
      <c r="B17" s="14">
        <v>20573000</v>
      </c>
      <c r="C17" s="11" t="s">
        <v>52</v>
      </c>
      <c r="D17" s="34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>
        <v>847275.64</v>
      </c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35">
        <f>SUM(D17:AP17)</f>
        <v>847275.64</v>
      </c>
    </row>
    <row r="18" spans="1:44" ht="27.75" customHeight="1" x14ac:dyDescent="0.25">
      <c r="A18" s="9">
        <f t="shared" si="1"/>
        <v>13</v>
      </c>
      <c r="B18" s="14">
        <v>20574000</v>
      </c>
      <c r="C18" s="11" t="s">
        <v>53</v>
      </c>
      <c r="D18" s="34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>
        <v>77095</v>
      </c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35">
        <f t="shared" ref="AR18:AR49" si="2">SUM(D18:AP18)</f>
        <v>77095</v>
      </c>
    </row>
    <row r="19" spans="1:44" s="51" customFormat="1" ht="24" x14ac:dyDescent="0.25">
      <c r="A19" s="45">
        <f t="shared" si="1"/>
        <v>14</v>
      </c>
      <c r="B19" s="46">
        <v>20581000</v>
      </c>
      <c r="C19" s="47" t="s">
        <v>54</v>
      </c>
      <c r="D19" s="48"/>
      <c r="E19" s="49">
        <v>68308.289999999994</v>
      </c>
      <c r="F19" s="49">
        <v>126326</v>
      </c>
      <c r="G19" s="49">
        <v>184745</v>
      </c>
      <c r="H19" s="50"/>
      <c r="I19" s="49">
        <v>12937.5</v>
      </c>
      <c r="J19" s="49"/>
      <c r="K19" s="49"/>
      <c r="L19" s="49"/>
      <c r="M19" s="49"/>
      <c r="N19" s="49">
        <v>45.14</v>
      </c>
      <c r="O19" s="49">
        <v>158889.66</v>
      </c>
      <c r="P19" s="49"/>
      <c r="Q19" s="49"/>
      <c r="R19" s="49"/>
      <c r="S19" s="49"/>
      <c r="T19" s="49"/>
      <c r="U19" s="49"/>
      <c r="V19" s="49">
        <v>31458.11</v>
      </c>
      <c r="W19" s="49"/>
      <c r="X19" s="49"/>
      <c r="Y19" s="49"/>
      <c r="Z19" s="49">
        <v>152373.99</v>
      </c>
      <c r="AA19" s="49">
        <v>300.24</v>
      </c>
      <c r="AB19" s="49">
        <v>6981840.0300000003</v>
      </c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>
        <v>156807.74</v>
      </c>
      <c r="AP19" s="49"/>
      <c r="AQ19" s="49"/>
      <c r="AR19" s="40">
        <f t="shared" si="2"/>
        <v>7874031.7000000002</v>
      </c>
    </row>
    <row r="20" spans="1:44" ht="24" x14ac:dyDescent="0.25">
      <c r="A20" s="9"/>
      <c r="B20" s="14">
        <v>20589000</v>
      </c>
      <c r="C20" s="11" t="s">
        <v>103</v>
      </c>
      <c r="D20" s="34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>
        <v>2349369.41</v>
      </c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35">
        <f t="shared" si="2"/>
        <v>2349369.41</v>
      </c>
    </row>
    <row r="21" spans="1:44" s="51" customFormat="1" ht="36" x14ac:dyDescent="0.25">
      <c r="A21" s="45">
        <f>A19+1</f>
        <v>15</v>
      </c>
      <c r="B21" s="46">
        <v>20812000</v>
      </c>
      <c r="C21" s="47" t="s">
        <v>55</v>
      </c>
      <c r="D21" s="48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>
        <v>8100</v>
      </c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0">
        <f t="shared" si="2"/>
        <v>8100</v>
      </c>
    </row>
    <row r="22" spans="1:44" ht="32.25" customHeight="1" x14ac:dyDescent="0.25">
      <c r="A22" s="9" t="e">
        <f>#REF!+1</f>
        <v>#REF!</v>
      </c>
      <c r="B22" s="14">
        <v>20826000</v>
      </c>
      <c r="C22" s="11" t="s">
        <v>56</v>
      </c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>
        <v>18295.400000000001</v>
      </c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35">
        <f t="shared" si="2"/>
        <v>18295.400000000001</v>
      </c>
    </row>
    <row r="23" spans="1:44" ht="36" hidden="1" x14ac:dyDescent="0.25">
      <c r="A23" s="9" t="e">
        <f t="shared" si="1"/>
        <v>#REF!</v>
      </c>
      <c r="B23" s="14">
        <v>20834000</v>
      </c>
      <c r="C23" s="11" t="s">
        <v>57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35">
        <f t="shared" si="2"/>
        <v>0</v>
      </c>
    </row>
    <row r="24" spans="1:44" x14ac:dyDescent="0.25">
      <c r="A24" s="9" t="e">
        <f t="shared" si="1"/>
        <v>#REF!</v>
      </c>
      <c r="B24" s="14">
        <v>20934000</v>
      </c>
      <c r="C24" s="11" t="s">
        <v>58</v>
      </c>
      <c r="D24" s="29"/>
      <c r="E24" s="29"/>
      <c r="F24" s="29"/>
      <c r="G24" s="29">
        <v>13124.67</v>
      </c>
      <c r="H24" s="29"/>
      <c r="I24" s="29">
        <v>447.48</v>
      </c>
      <c r="J24" s="29"/>
      <c r="K24" s="29"/>
      <c r="L24" s="29"/>
      <c r="M24" s="29"/>
      <c r="N24" s="29"/>
      <c r="O24" s="29"/>
      <c r="P24" s="29"/>
      <c r="Q24" s="29"/>
      <c r="R24" s="29">
        <v>24573.58</v>
      </c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>
        <v>6338.85</v>
      </c>
      <c r="AP24" s="29"/>
      <c r="AQ24" s="29"/>
      <c r="AR24" s="35">
        <f t="shared" si="2"/>
        <v>44484.58</v>
      </c>
    </row>
    <row r="25" spans="1:44" s="51" customFormat="1" ht="36" x14ac:dyDescent="0.25">
      <c r="A25" s="45" t="e">
        <f t="shared" si="1"/>
        <v>#REF!</v>
      </c>
      <c r="B25" s="46">
        <v>20936000</v>
      </c>
      <c r="C25" s="47" t="s">
        <v>59</v>
      </c>
      <c r="D25" s="49"/>
      <c r="E25" s="49">
        <v>1650.18</v>
      </c>
      <c r="F25" s="49"/>
      <c r="G25" s="49">
        <v>96416.17</v>
      </c>
      <c r="H25" s="49"/>
      <c r="I25" s="49">
        <v>33614.82</v>
      </c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>
        <v>8800</v>
      </c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0">
        <f t="shared" si="2"/>
        <v>140481.16999999998</v>
      </c>
    </row>
    <row r="26" spans="1:44" s="51" customFormat="1" ht="24" x14ac:dyDescent="0.25">
      <c r="A26" s="45" t="e">
        <f t="shared" si="1"/>
        <v>#REF!</v>
      </c>
      <c r="B26" s="46">
        <v>20941000</v>
      </c>
      <c r="C26" s="47" t="s">
        <v>60</v>
      </c>
      <c r="D26" s="49"/>
      <c r="E26" s="49">
        <v>11874.98</v>
      </c>
      <c r="F26" s="49"/>
      <c r="G26" s="49"/>
      <c r="H26" s="49"/>
      <c r="I26" s="49"/>
      <c r="J26" s="49"/>
      <c r="K26" s="49"/>
      <c r="L26" s="49"/>
      <c r="M26" s="49"/>
      <c r="N26" s="49"/>
      <c r="O26" s="49">
        <v>36201.050000000003</v>
      </c>
      <c r="P26" s="49"/>
      <c r="Q26" s="49"/>
      <c r="R26" s="49">
        <v>527082.07999999996</v>
      </c>
      <c r="S26" s="49">
        <v>12098.15</v>
      </c>
      <c r="T26" s="49"/>
      <c r="U26" s="49">
        <v>4585.57</v>
      </c>
      <c r="V26" s="49"/>
      <c r="W26" s="49"/>
      <c r="X26" s="49"/>
      <c r="Y26" s="49"/>
      <c r="Z26" s="49"/>
      <c r="AA26" s="49">
        <v>2962053.57</v>
      </c>
      <c r="AB26" s="49"/>
      <c r="AC26" s="49"/>
      <c r="AD26" s="49"/>
      <c r="AE26" s="49"/>
      <c r="AF26" s="49"/>
      <c r="AG26" s="49">
        <v>59832.67</v>
      </c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0">
        <f t="shared" si="2"/>
        <v>3613728.07</v>
      </c>
    </row>
    <row r="27" spans="1:44" ht="24" x14ac:dyDescent="0.25">
      <c r="A27" s="9" t="e">
        <f>A26+1</f>
        <v>#REF!</v>
      </c>
      <c r="B27" s="14">
        <v>20945000</v>
      </c>
      <c r="C27" s="11" t="s">
        <v>51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>
        <v>63619.48</v>
      </c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>
        <v>636.27</v>
      </c>
      <c r="AP27" s="29"/>
      <c r="AQ27" s="29"/>
      <c r="AR27" s="35">
        <f t="shared" si="2"/>
        <v>64255.75</v>
      </c>
    </row>
    <row r="28" spans="1:44" x14ac:dyDescent="0.25">
      <c r="A28" s="9" t="e">
        <f t="shared" si="1"/>
        <v>#REF!</v>
      </c>
      <c r="B28" s="14">
        <v>30211000</v>
      </c>
      <c r="C28" s="11" t="s">
        <v>61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>
        <v>38567480.82</v>
      </c>
      <c r="AN28" s="29"/>
      <c r="AO28" s="29"/>
      <c r="AP28" s="29"/>
      <c r="AQ28" s="29"/>
      <c r="AR28" s="35">
        <f t="shared" si="2"/>
        <v>38567480.82</v>
      </c>
    </row>
    <row r="29" spans="1:44" ht="48" x14ac:dyDescent="0.25">
      <c r="A29" s="9" t="e">
        <f t="shared" si="1"/>
        <v>#REF!</v>
      </c>
      <c r="B29" s="14">
        <v>30212000</v>
      </c>
      <c r="C29" s="15" t="s">
        <v>62</v>
      </c>
      <c r="D29" s="29"/>
      <c r="E29" s="29"/>
      <c r="F29" s="29"/>
      <c r="G29" s="29"/>
      <c r="H29" s="29"/>
      <c r="I29" s="29">
        <v>2000</v>
      </c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35">
        <f t="shared" si="2"/>
        <v>2000</v>
      </c>
    </row>
    <row r="30" spans="1:44" s="51" customFormat="1" x14ac:dyDescent="0.25">
      <c r="A30" s="45" t="e">
        <f t="shared" si="1"/>
        <v>#REF!</v>
      </c>
      <c r="B30" s="46">
        <v>30221000</v>
      </c>
      <c r="C30" s="47" t="s">
        <v>63</v>
      </c>
      <c r="D30" s="49"/>
      <c r="E30" s="48">
        <v>11327.8</v>
      </c>
      <c r="F30" s="48"/>
      <c r="G30" s="48">
        <v>1950</v>
      </c>
      <c r="H30" s="48"/>
      <c r="I30" s="48"/>
      <c r="J30" s="48"/>
      <c r="K30" s="48"/>
      <c r="L30" s="48"/>
      <c r="M30" s="48"/>
      <c r="N30" s="48"/>
      <c r="O30" s="48"/>
      <c r="P30" s="52"/>
      <c r="Q30" s="52"/>
      <c r="R30" s="52">
        <v>40732.06</v>
      </c>
      <c r="S30" s="53"/>
      <c r="T30" s="52"/>
      <c r="U30" s="48">
        <v>2918.64</v>
      </c>
      <c r="V30" s="52">
        <v>18629.43</v>
      </c>
      <c r="W30" s="48"/>
      <c r="X30" s="48"/>
      <c r="Y30" s="48"/>
      <c r="Z30" s="48"/>
      <c r="AA30" s="48">
        <v>492670</v>
      </c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4"/>
      <c r="AM30" s="44">
        <v>396077.87</v>
      </c>
      <c r="AN30" s="48"/>
      <c r="AO30" s="48">
        <v>61029.9</v>
      </c>
      <c r="AP30" s="48"/>
      <c r="AQ30" s="48"/>
      <c r="AR30" s="40">
        <f t="shared" si="2"/>
        <v>1025335.7</v>
      </c>
    </row>
    <row r="31" spans="1:44" x14ac:dyDescent="0.25">
      <c r="A31" s="9" t="e">
        <f t="shared" si="1"/>
        <v>#REF!</v>
      </c>
      <c r="B31" s="14">
        <v>30222000</v>
      </c>
      <c r="C31" s="11" t="s">
        <v>64</v>
      </c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>
        <v>32641.52</v>
      </c>
      <c r="AN31" s="29"/>
      <c r="AO31" s="29"/>
      <c r="AP31" s="29"/>
      <c r="AQ31" s="29"/>
      <c r="AR31" s="35">
        <f t="shared" si="2"/>
        <v>32641.52</v>
      </c>
    </row>
    <row r="32" spans="1:44" s="51" customFormat="1" x14ac:dyDescent="0.25">
      <c r="A32" s="45" t="e">
        <f t="shared" si="1"/>
        <v>#REF!</v>
      </c>
      <c r="B32" s="46">
        <v>30223000</v>
      </c>
      <c r="C32" s="47" t="s">
        <v>65</v>
      </c>
      <c r="D32" s="49"/>
      <c r="E32" s="49">
        <v>2001259.94</v>
      </c>
      <c r="F32" s="49"/>
      <c r="G32" s="49"/>
      <c r="H32" s="49"/>
      <c r="I32" s="49">
        <v>94076.85</v>
      </c>
      <c r="J32" s="49"/>
      <c r="K32" s="49"/>
      <c r="L32" s="49"/>
      <c r="M32" s="49"/>
      <c r="N32" s="49"/>
      <c r="O32" s="49">
        <v>8537.14</v>
      </c>
      <c r="P32" s="49"/>
      <c r="Q32" s="44"/>
      <c r="R32" s="44"/>
      <c r="S32" s="49"/>
      <c r="T32" s="49"/>
      <c r="U32" s="44"/>
      <c r="V32" s="44">
        <v>27959.03</v>
      </c>
      <c r="W32" s="44"/>
      <c r="X32" s="49"/>
      <c r="Y32" s="49"/>
      <c r="Z32" s="49"/>
      <c r="AA32" s="44">
        <v>275460.77</v>
      </c>
      <c r="AB32" s="44"/>
      <c r="AC32" s="44"/>
      <c r="AD32" s="44">
        <v>29714.45</v>
      </c>
      <c r="AE32" s="49"/>
      <c r="AF32" s="49"/>
      <c r="AG32" s="49">
        <v>295.74</v>
      </c>
      <c r="AH32" s="49"/>
      <c r="AI32" s="49"/>
      <c r="AJ32" s="49"/>
      <c r="AK32" s="49"/>
      <c r="AL32" s="49"/>
      <c r="AM32" s="49"/>
      <c r="AN32" s="49"/>
      <c r="AO32" s="49">
        <v>23826.38</v>
      </c>
      <c r="AP32" s="49"/>
      <c r="AQ32" s="49"/>
      <c r="AR32" s="40">
        <f t="shared" si="2"/>
        <v>2461130.3000000003</v>
      </c>
    </row>
    <row r="33" spans="1:44" ht="24" x14ac:dyDescent="0.25">
      <c r="A33" s="9" t="e">
        <f t="shared" si="1"/>
        <v>#REF!</v>
      </c>
      <c r="B33" s="14">
        <v>30224000</v>
      </c>
      <c r="C33" s="11" t="s">
        <v>66</v>
      </c>
      <c r="D33" s="39"/>
      <c r="E33" s="39">
        <v>556355.9</v>
      </c>
      <c r="F33" s="29"/>
      <c r="G33" s="29"/>
      <c r="H33" s="29"/>
      <c r="I33" s="29"/>
      <c r="J33" s="29"/>
      <c r="K33" s="29"/>
      <c r="L33" s="29"/>
      <c r="M33" s="39"/>
      <c r="N33" s="39"/>
      <c r="O33" s="39"/>
      <c r="P33" s="39"/>
      <c r="Q33" s="39"/>
      <c r="R33" s="39"/>
      <c r="S33" s="39"/>
      <c r="T33" s="39"/>
      <c r="U33" s="29"/>
      <c r="V33" s="29">
        <v>249936</v>
      </c>
      <c r="W33" s="29"/>
      <c r="X33" s="29"/>
      <c r="Y33" s="29"/>
      <c r="Z33" s="39">
        <v>129428</v>
      </c>
      <c r="AA33" s="39">
        <v>4840.67</v>
      </c>
      <c r="AB33" s="39"/>
      <c r="AC33" s="39"/>
      <c r="AD33" s="3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39"/>
      <c r="AP33" s="39"/>
      <c r="AQ33" s="29"/>
      <c r="AR33" s="35">
        <f t="shared" si="2"/>
        <v>940560.57000000007</v>
      </c>
    </row>
    <row r="34" spans="1:44" s="51" customFormat="1" ht="24" x14ac:dyDescent="0.25">
      <c r="A34" s="45" t="e">
        <f t="shared" si="1"/>
        <v>#REF!</v>
      </c>
      <c r="B34" s="46">
        <v>30225000</v>
      </c>
      <c r="C34" s="47" t="s">
        <v>67</v>
      </c>
      <c r="D34" s="48"/>
      <c r="E34" s="49">
        <v>98750</v>
      </c>
      <c r="F34" s="49"/>
      <c r="G34" s="49"/>
      <c r="H34" s="49"/>
      <c r="I34" s="49">
        <v>17633.71</v>
      </c>
      <c r="J34" s="49"/>
      <c r="K34" s="49"/>
      <c r="L34" s="49"/>
      <c r="M34" s="49"/>
      <c r="N34" s="49"/>
      <c r="O34" s="44"/>
      <c r="P34" s="44"/>
      <c r="Q34" s="44">
        <v>26580</v>
      </c>
      <c r="R34" s="49"/>
      <c r="S34" s="49"/>
      <c r="T34" s="49"/>
      <c r="U34" s="49">
        <v>15048.84</v>
      </c>
      <c r="V34" s="49">
        <v>107657.67</v>
      </c>
      <c r="W34" s="49"/>
      <c r="X34" s="49"/>
      <c r="Y34" s="49"/>
      <c r="Z34" s="49">
        <v>3177.18</v>
      </c>
      <c r="AA34" s="49">
        <v>7167033.7400000002</v>
      </c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>
        <v>2000</v>
      </c>
      <c r="AP34" s="49"/>
      <c r="AQ34" s="49"/>
      <c r="AR34" s="40">
        <f t="shared" si="2"/>
        <v>7437881.1400000006</v>
      </c>
    </row>
    <row r="35" spans="1:44" s="51" customFormat="1" ht="24" x14ac:dyDescent="0.25">
      <c r="A35" s="45" t="e">
        <f t="shared" si="1"/>
        <v>#REF!</v>
      </c>
      <c r="B35" s="46">
        <v>30226000</v>
      </c>
      <c r="C35" s="47" t="s">
        <v>68</v>
      </c>
      <c r="D35" s="48"/>
      <c r="E35" s="49">
        <v>116344</v>
      </c>
      <c r="F35" s="49"/>
      <c r="G35" s="49"/>
      <c r="H35" s="49"/>
      <c r="I35" s="49">
        <v>40610.400000000001</v>
      </c>
      <c r="J35" s="49"/>
      <c r="K35" s="49"/>
      <c r="L35" s="49"/>
      <c r="M35" s="49"/>
      <c r="N35" s="49"/>
      <c r="O35" s="44">
        <v>32500</v>
      </c>
      <c r="P35" s="44"/>
      <c r="Q35" s="44">
        <v>27.42</v>
      </c>
      <c r="R35" s="44"/>
      <c r="S35" s="44"/>
      <c r="T35" s="49"/>
      <c r="U35" s="49">
        <v>9779172.9800000004</v>
      </c>
      <c r="V35" s="49"/>
      <c r="W35" s="49"/>
      <c r="X35" s="49"/>
      <c r="Y35" s="49"/>
      <c r="Z35" s="49">
        <v>9.3800000000000008</v>
      </c>
      <c r="AA35" s="49">
        <v>11360</v>
      </c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>
        <v>7112.45</v>
      </c>
      <c r="AP35" s="49"/>
      <c r="AQ35" s="49"/>
      <c r="AR35" s="40">
        <f t="shared" si="2"/>
        <v>9987136.6300000008</v>
      </c>
    </row>
    <row r="36" spans="1:44" x14ac:dyDescent="0.25">
      <c r="A36" s="9" t="e">
        <f t="shared" si="1"/>
        <v>#REF!</v>
      </c>
      <c r="B36" s="14">
        <v>30227000</v>
      </c>
      <c r="C36" s="11" t="s">
        <v>69</v>
      </c>
      <c r="D36" s="35"/>
      <c r="E36" s="29">
        <v>229279.85</v>
      </c>
      <c r="F36" s="29"/>
      <c r="G36" s="29"/>
      <c r="H36" s="29"/>
      <c r="I36" s="29">
        <v>1392</v>
      </c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5">
        <f t="shared" si="2"/>
        <v>230671.85</v>
      </c>
    </row>
    <row r="37" spans="1:44" ht="24" x14ac:dyDescent="0.25">
      <c r="A37" s="9" t="e">
        <f t="shared" si="1"/>
        <v>#REF!</v>
      </c>
      <c r="B37" s="14">
        <v>30228000</v>
      </c>
      <c r="C37" s="11" t="s">
        <v>70</v>
      </c>
      <c r="D37" s="34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>
        <v>203292.58</v>
      </c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5">
        <f t="shared" si="2"/>
        <v>203292.58</v>
      </c>
    </row>
    <row r="38" spans="1:44" ht="24" x14ac:dyDescent="0.25">
      <c r="A38" s="9" t="e">
        <f t="shared" si="1"/>
        <v>#REF!</v>
      </c>
      <c r="B38" s="14">
        <v>30231000</v>
      </c>
      <c r="C38" s="11" t="s">
        <v>71</v>
      </c>
      <c r="D38" s="34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>
        <v>1403807.77</v>
      </c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35">
        <f t="shared" si="2"/>
        <v>1403807.77</v>
      </c>
    </row>
    <row r="39" spans="1:44" ht="24" x14ac:dyDescent="0.25">
      <c r="A39" s="9" t="e">
        <f t="shared" si="1"/>
        <v>#REF!</v>
      </c>
      <c r="B39" s="14">
        <v>30234000</v>
      </c>
      <c r="C39" s="11" t="s">
        <v>72</v>
      </c>
      <c r="D39" s="34"/>
      <c r="E39" s="29">
        <v>541141</v>
      </c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>
        <v>5303.27</v>
      </c>
      <c r="W39" s="29"/>
      <c r="X39" s="29"/>
      <c r="Y39" s="29"/>
      <c r="Z39" s="29"/>
      <c r="AA39" s="29">
        <v>406210</v>
      </c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35">
        <f t="shared" si="2"/>
        <v>952654.27</v>
      </c>
    </row>
    <row r="40" spans="1:44" ht="60" hidden="1" x14ac:dyDescent="0.25">
      <c r="A40" s="9" t="e">
        <f t="shared" si="1"/>
        <v>#REF!</v>
      </c>
      <c r="B40" s="14">
        <v>30241000</v>
      </c>
      <c r="C40" s="11" t="s">
        <v>73</v>
      </c>
      <c r="D40" s="35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35">
        <f t="shared" si="2"/>
        <v>0</v>
      </c>
    </row>
    <row r="41" spans="1:44" ht="91.5" customHeight="1" x14ac:dyDescent="0.25">
      <c r="A41" s="9" t="e">
        <f t="shared" si="1"/>
        <v>#REF!</v>
      </c>
      <c r="B41" s="14">
        <v>30246000</v>
      </c>
      <c r="C41" s="11" t="s">
        <v>74</v>
      </c>
      <c r="D41" s="34"/>
      <c r="E41" s="34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1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35"/>
      <c r="AI41" s="35"/>
      <c r="AJ41" s="35"/>
      <c r="AK41" s="35"/>
      <c r="AL41" s="35">
        <v>74110</v>
      </c>
      <c r="AM41" s="35"/>
      <c r="AN41" s="35"/>
      <c r="AO41" s="35"/>
      <c r="AP41" s="35"/>
      <c r="AQ41" s="35"/>
      <c r="AR41" s="35">
        <f t="shared" si="2"/>
        <v>74110</v>
      </c>
    </row>
    <row r="42" spans="1:44" ht="52.5" customHeight="1" x14ac:dyDescent="0.25">
      <c r="A42" s="9" t="e">
        <f t="shared" si="1"/>
        <v>#REF!</v>
      </c>
      <c r="B42" s="14">
        <v>30251000</v>
      </c>
      <c r="C42" s="11" t="s">
        <v>107</v>
      </c>
      <c r="D42" s="35"/>
      <c r="E42" s="34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1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35"/>
      <c r="AI42" s="35"/>
      <c r="AJ42" s="35"/>
      <c r="AK42" s="35"/>
      <c r="AL42" s="35"/>
      <c r="AM42" s="35"/>
      <c r="AN42" s="35"/>
      <c r="AO42" s="35">
        <v>761336.34</v>
      </c>
      <c r="AP42" s="35"/>
      <c r="AQ42" s="35"/>
      <c r="AR42" s="35">
        <f t="shared" si="2"/>
        <v>761336.34</v>
      </c>
    </row>
    <row r="43" spans="1:44" ht="48" x14ac:dyDescent="0.25">
      <c r="A43" s="9" t="e">
        <f t="shared" si="1"/>
        <v>#REF!</v>
      </c>
      <c r="B43" s="14">
        <v>30262000</v>
      </c>
      <c r="C43" s="11" t="s">
        <v>75</v>
      </c>
      <c r="D43" s="34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>
        <v>59316929.009999998</v>
      </c>
      <c r="AP43" s="29"/>
      <c r="AQ43" s="29"/>
      <c r="AR43" s="35">
        <f t="shared" si="2"/>
        <v>59316929.009999998</v>
      </c>
    </row>
    <row r="44" spans="1:44" ht="48" hidden="1" x14ac:dyDescent="0.25">
      <c r="A44" s="9"/>
      <c r="B44" s="14">
        <v>30263000</v>
      </c>
      <c r="C44" s="11" t="s">
        <v>108</v>
      </c>
      <c r="D44" s="34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35">
        <f t="shared" si="2"/>
        <v>0</v>
      </c>
    </row>
    <row r="45" spans="1:44" ht="56.25" customHeight="1" x14ac:dyDescent="0.25">
      <c r="A45" s="9" t="e">
        <f>A43+1</f>
        <v>#REF!</v>
      </c>
      <c r="B45" s="14">
        <v>30264000</v>
      </c>
      <c r="C45" s="11" t="s">
        <v>76</v>
      </c>
      <c r="D45" s="34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>
        <v>22959697.199999999</v>
      </c>
      <c r="AP45" s="29"/>
      <c r="AQ45" s="29"/>
      <c r="AR45" s="35">
        <f t="shared" si="2"/>
        <v>22959697.199999999</v>
      </c>
    </row>
    <row r="46" spans="1:44" ht="48" hidden="1" x14ac:dyDescent="0.25">
      <c r="A46" s="9" t="e">
        <f t="shared" si="1"/>
        <v>#REF!</v>
      </c>
      <c r="B46" s="14">
        <v>30266000</v>
      </c>
      <c r="C46" s="11" t="s">
        <v>77</v>
      </c>
      <c r="D46" s="34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35">
        <f t="shared" si="2"/>
        <v>0</v>
      </c>
    </row>
    <row r="47" spans="1:44" ht="48" x14ac:dyDescent="0.25">
      <c r="A47" s="9"/>
      <c r="B47" s="14">
        <v>30266000</v>
      </c>
      <c r="C47" s="11" t="s">
        <v>77</v>
      </c>
      <c r="D47" s="34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>
        <v>7870.24</v>
      </c>
      <c r="AN47" s="29"/>
      <c r="AO47" s="29"/>
      <c r="AP47" s="29"/>
      <c r="AQ47" s="29"/>
      <c r="AR47" s="35">
        <f t="shared" si="2"/>
        <v>7870.24</v>
      </c>
    </row>
    <row r="48" spans="1:44" ht="35.25" customHeight="1" x14ac:dyDescent="0.25">
      <c r="A48" s="9" t="e">
        <f>A46+1</f>
        <v>#REF!</v>
      </c>
      <c r="B48" s="14">
        <v>30273000</v>
      </c>
      <c r="C48" s="11" t="s">
        <v>78</v>
      </c>
      <c r="D48" s="34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>
        <v>98097300</v>
      </c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35">
        <f t="shared" si="2"/>
        <v>98097300</v>
      </c>
    </row>
    <row r="49" spans="1:44" ht="60" hidden="1" x14ac:dyDescent="0.25">
      <c r="A49" s="9" t="e">
        <f t="shared" si="1"/>
        <v>#REF!</v>
      </c>
      <c r="B49" s="14">
        <v>30293000</v>
      </c>
      <c r="C49" s="11" t="s">
        <v>79</v>
      </c>
      <c r="D49" s="34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35">
        <f t="shared" si="2"/>
        <v>0</v>
      </c>
    </row>
    <row r="50" spans="1:44" ht="36" hidden="1" x14ac:dyDescent="0.25">
      <c r="A50" s="9" t="e">
        <f t="shared" si="1"/>
        <v>#REF!</v>
      </c>
      <c r="B50" s="14">
        <v>30295000</v>
      </c>
      <c r="C50" s="11" t="s">
        <v>80</v>
      </c>
      <c r="D50" s="34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35">
        <f t="shared" ref="AR50:AR69" si="3">SUM(D50:AP50)</f>
        <v>0</v>
      </c>
    </row>
    <row r="51" spans="1:44" ht="48" x14ac:dyDescent="0.25">
      <c r="A51" s="9" t="e">
        <f t="shared" si="1"/>
        <v>#REF!</v>
      </c>
      <c r="B51" s="14">
        <v>30296000</v>
      </c>
      <c r="C51" s="11" t="s">
        <v>81</v>
      </c>
      <c r="D51" s="34">
        <v>10000</v>
      </c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>
        <v>51000</v>
      </c>
      <c r="S51" s="29">
        <v>45000</v>
      </c>
      <c r="T51" s="29"/>
      <c r="U51" s="29">
        <v>548911.43000000005</v>
      </c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35">
        <f t="shared" si="3"/>
        <v>654911.43000000005</v>
      </c>
    </row>
    <row r="52" spans="1:44" ht="39" customHeight="1" x14ac:dyDescent="0.25">
      <c r="A52" s="9" t="e">
        <f t="shared" si="1"/>
        <v>#REF!</v>
      </c>
      <c r="B52" s="14">
        <v>30297000</v>
      </c>
      <c r="C52" s="11" t="s">
        <v>82</v>
      </c>
      <c r="D52" s="34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>
        <v>143256.6</v>
      </c>
      <c r="R52" s="29"/>
      <c r="S52" s="29"/>
      <c r="T52" s="29"/>
      <c r="U52" s="29"/>
      <c r="V52" s="29"/>
      <c r="W52" s="29"/>
      <c r="X52" s="29"/>
      <c r="Y52" s="29"/>
      <c r="Z52" s="29"/>
      <c r="AA52" s="29">
        <v>3021526.88</v>
      </c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35">
        <f t="shared" si="3"/>
        <v>3164783.48</v>
      </c>
    </row>
    <row r="53" spans="1:44" ht="39" customHeight="1" x14ac:dyDescent="0.25">
      <c r="A53" s="9"/>
      <c r="B53" s="14">
        <v>30298000</v>
      </c>
      <c r="C53" s="11" t="s">
        <v>110</v>
      </c>
      <c r="D53" s="34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>
        <v>23496</v>
      </c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35">
        <f t="shared" si="3"/>
        <v>23496</v>
      </c>
    </row>
    <row r="54" spans="1:44" ht="24" x14ac:dyDescent="0.25">
      <c r="A54" s="9" t="e">
        <f>A52+1</f>
        <v>#REF!</v>
      </c>
      <c r="B54" s="14">
        <v>30301000</v>
      </c>
      <c r="C54" s="11" t="s">
        <v>83</v>
      </c>
      <c r="D54" s="34"/>
      <c r="E54" s="29"/>
      <c r="F54" s="29"/>
      <c r="G54" s="29"/>
      <c r="H54" s="29"/>
      <c r="I54" s="29"/>
      <c r="J54" s="29"/>
      <c r="K54" s="29"/>
      <c r="L54" s="29"/>
      <c r="M54" s="29"/>
      <c r="N54" s="29">
        <v>6140</v>
      </c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>
        <v>5497416</v>
      </c>
      <c r="AN54" s="29"/>
      <c r="AO54" s="29"/>
      <c r="AP54" s="29"/>
      <c r="AQ54" s="29"/>
      <c r="AR54" s="35">
        <f t="shared" si="3"/>
        <v>5503556</v>
      </c>
    </row>
    <row r="55" spans="1:44" ht="60" x14ac:dyDescent="0.25">
      <c r="A55" s="9" t="e">
        <f t="shared" si="1"/>
        <v>#REF!</v>
      </c>
      <c r="B55" s="14">
        <v>30302000</v>
      </c>
      <c r="C55" s="11" t="s">
        <v>84</v>
      </c>
      <c r="D55" s="34"/>
      <c r="E55" s="29"/>
      <c r="F55" s="29"/>
      <c r="G55" s="29"/>
      <c r="H55" s="29"/>
      <c r="I55" s="38"/>
      <c r="J55" s="29"/>
      <c r="K55" s="29"/>
      <c r="L55" s="29"/>
      <c r="M55" s="29"/>
      <c r="N55" s="29">
        <v>19836.09</v>
      </c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35">
        <f t="shared" si="3"/>
        <v>19836.09</v>
      </c>
    </row>
    <row r="56" spans="1:44" ht="24" x14ac:dyDescent="0.25">
      <c r="A56" s="9" t="e">
        <f t="shared" si="1"/>
        <v>#REF!</v>
      </c>
      <c r="B56" s="14">
        <v>30303000</v>
      </c>
      <c r="C56" s="11" t="s">
        <v>85</v>
      </c>
      <c r="D56" s="34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>
        <v>1039025</v>
      </c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35">
        <f t="shared" si="3"/>
        <v>1039025</v>
      </c>
    </row>
    <row r="57" spans="1:44" ht="24" x14ac:dyDescent="0.25">
      <c r="A57" s="9" t="e">
        <f t="shared" si="1"/>
        <v>#REF!</v>
      </c>
      <c r="B57" s="14">
        <v>30304000</v>
      </c>
      <c r="C57" s="11" t="s">
        <v>86</v>
      </c>
      <c r="D57" s="34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>
        <v>58081.67</v>
      </c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>
        <v>9000</v>
      </c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35">
        <f t="shared" si="3"/>
        <v>67081.67</v>
      </c>
    </row>
    <row r="58" spans="1:44" ht="24" x14ac:dyDescent="0.25">
      <c r="A58" s="9" t="e">
        <f t="shared" si="1"/>
        <v>#REF!</v>
      </c>
      <c r="B58" s="14">
        <v>30305000</v>
      </c>
      <c r="C58" s="11" t="s">
        <v>87</v>
      </c>
      <c r="D58" s="34"/>
      <c r="E58" s="29">
        <v>9341.11</v>
      </c>
      <c r="F58" s="29"/>
      <c r="G58" s="29">
        <v>0.05</v>
      </c>
      <c r="H58" s="29"/>
      <c r="I58" s="42">
        <v>2804</v>
      </c>
      <c r="J58" s="29"/>
      <c r="K58" s="29">
        <v>411</v>
      </c>
      <c r="L58" s="29"/>
      <c r="M58" s="29"/>
      <c r="N58" s="29"/>
      <c r="O58" s="29"/>
      <c r="P58" s="29"/>
      <c r="Q58" s="29">
        <v>561</v>
      </c>
      <c r="R58" s="29"/>
      <c r="S58" s="39"/>
      <c r="T58" s="29"/>
      <c r="U58" s="39">
        <v>417167</v>
      </c>
      <c r="V58" s="39"/>
      <c r="W58" s="39">
        <v>694965.24</v>
      </c>
      <c r="X58" s="29"/>
      <c r="Y58" s="29"/>
      <c r="Z58" s="29"/>
      <c r="AA58" s="39">
        <v>41848047</v>
      </c>
      <c r="AB58" s="39">
        <v>726700.21</v>
      </c>
      <c r="AC58" s="29"/>
      <c r="AD58" s="29"/>
      <c r="AE58" s="29"/>
      <c r="AF58" s="29"/>
      <c r="AG58" s="29">
        <v>2238.75</v>
      </c>
      <c r="AH58" s="29">
        <v>2750</v>
      </c>
      <c r="AI58" s="29"/>
      <c r="AJ58" s="29"/>
      <c r="AK58" s="29"/>
      <c r="AL58" s="29"/>
      <c r="AM58" s="29">
        <v>678972.98</v>
      </c>
      <c r="AN58" s="29"/>
      <c r="AO58" s="29">
        <v>11328949.689999999</v>
      </c>
      <c r="AP58" s="29"/>
      <c r="AQ58" s="29"/>
      <c r="AR58" s="35">
        <f>SUM(D58:AP58)</f>
        <v>55712908.029999994</v>
      </c>
    </row>
    <row r="59" spans="1:44" ht="60" x14ac:dyDescent="0.25">
      <c r="A59" s="18" t="e">
        <f t="shared" si="1"/>
        <v>#REF!</v>
      </c>
      <c r="B59" s="10">
        <v>30306000</v>
      </c>
      <c r="C59" s="19" t="s">
        <v>88</v>
      </c>
      <c r="D59" s="34"/>
      <c r="E59" s="30">
        <v>13137.21</v>
      </c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>
        <v>8442.58</v>
      </c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>
        <v>264275.46000000002</v>
      </c>
      <c r="AN59" s="30"/>
      <c r="AO59" s="30"/>
      <c r="AP59" s="30"/>
      <c r="AQ59" s="30"/>
      <c r="AR59" s="43">
        <f t="shared" si="3"/>
        <v>285855.25</v>
      </c>
    </row>
    <row r="60" spans="1:44" ht="36" hidden="1" x14ac:dyDescent="0.25">
      <c r="A60" s="9" t="e">
        <f t="shared" si="1"/>
        <v>#REF!</v>
      </c>
      <c r="B60" s="14">
        <v>30307000</v>
      </c>
      <c r="C60" s="11" t="s">
        <v>89</v>
      </c>
      <c r="D60" s="34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35">
        <f t="shared" si="3"/>
        <v>0</v>
      </c>
    </row>
    <row r="61" spans="1:44" ht="48" x14ac:dyDescent="0.25">
      <c r="A61" s="9" t="e">
        <f t="shared" si="1"/>
        <v>#REF!</v>
      </c>
      <c r="B61" s="14">
        <v>30308000</v>
      </c>
      <c r="C61" s="11" t="s">
        <v>90</v>
      </c>
      <c r="D61" s="34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>
        <v>0.18</v>
      </c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35">
        <f t="shared" si="3"/>
        <v>0.18</v>
      </c>
    </row>
    <row r="62" spans="1:44" ht="41.25" hidden="1" customHeight="1" x14ac:dyDescent="0.25">
      <c r="A62" s="9" t="e">
        <f t="shared" si="1"/>
        <v>#REF!</v>
      </c>
      <c r="B62" s="14">
        <v>30309000</v>
      </c>
      <c r="C62" s="11" t="s">
        <v>91</v>
      </c>
      <c r="D62" s="34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35">
        <f t="shared" si="3"/>
        <v>0</v>
      </c>
    </row>
    <row r="63" spans="1:44" ht="48" hidden="1" x14ac:dyDescent="0.25">
      <c r="A63" s="9" t="e">
        <f t="shared" si="1"/>
        <v>#REF!</v>
      </c>
      <c r="B63" s="14">
        <v>30310000</v>
      </c>
      <c r="C63" s="11" t="s">
        <v>92</v>
      </c>
      <c r="D63" s="34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35">
        <f t="shared" si="3"/>
        <v>0</v>
      </c>
    </row>
    <row r="64" spans="1:44" ht="24" x14ac:dyDescent="0.25">
      <c r="A64" s="9" t="e">
        <f t="shared" si="1"/>
        <v>#REF!</v>
      </c>
      <c r="B64" s="14">
        <v>30312000</v>
      </c>
      <c r="C64" s="11" t="s">
        <v>93</v>
      </c>
      <c r="D64" s="34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>
        <v>309218.65000000002</v>
      </c>
      <c r="P64" s="29"/>
      <c r="Q64" s="29">
        <v>24983663</v>
      </c>
      <c r="R64" s="29">
        <v>3792.07</v>
      </c>
      <c r="S64" s="29"/>
      <c r="T64" s="29"/>
      <c r="U64" s="29">
        <v>17484</v>
      </c>
      <c r="V64" s="29">
        <v>9763.2199999999993</v>
      </c>
      <c r="W64" s="29"/>
      <c r="X64" s="29"/>
      <c r="Y64" s="29"/>
      <c r="Z64" s="29">
        <v>15089</v>
      </c>
      <c r="AA64" s="29">
        <v>277777030.17000002</v>
      </c>
      <c r="AB64" s="29">
        <v>724</v>
      </c>
      <c r="AC64" s="29"/>
      <c r="AD64" s="29">
        <v>1126051.6599999999</v>
      </c>
      <c r="AE64" s="29"/>
      <c r="AF64" s="29"/>
      <c r="AG64" s="29">
        <v>715654</v>
      </c>
      <c r="AH64" s="29"/>
      <c r="AI64" s="29"/>
      <c r="AJ64" s="29"/>
      <c r="AK64" s="29"/>
      <c r="AL64" s="29"/>
      <c r="AM64" s="29">
        <v>156882.42000000001</v>
      </c>
      <c r="AN64" s="29"/>
      <c r="AO64" s="29">
        <v>105814.69</v>
      </c>
      <c r="AP64" s="29"/>
      <c r="AQ64" s="29"/>
      <c r="AR64" s="35">
        <f t="shared" si="3"/>
        <v>305221166.88000005</v>
      </c>
    </row>
    <row r="65" spans="1:45" ht="15.75" customHeight="1" x14ac:dyDescent="0.25">
      <c r="A65" s="9" t="e">
        <f t="shared" si="1"/>
        <v>#REF!</v>
      </c>
      <c r="B65" s="14">
        <v>30313000</v>
      </c>
      <c r="C65" s="11" t="s">
        <v>94</v>
      </c>
      <c r="D65" s="34"/>
      <c r="E65" s="29"/>
      <c r="F65" s="29"/>
      <c r="G65" s="29"/>
      <c r="H65" s="29"/>
      <c r="I65" s="29">
        <v>84229</v>
      </c>
      <c r="J65" s="29"/>
      <c r="K65" s="29"/>
      <c r="L65" s="29"/>
      <c r="M65" s="29"/>
      <c r="N65" s="29"/>
      <c r="O65" s="29">
        <v>236278</v>
      </c>
      <c r="P65" s="29"/>
      <c r="Q65" s="29">
        <v>624884</v>
      </c>
      <c r="R65" s="29"/>
      <c r="S65" s="29"/>
      <c r="T65" s="29"/>
      <c r="U65" s="29"/>
      <c r="V65" s="29"/>
      <c r="W65" s="29"/>
      <c r="X65" s="29"/>
      <c r="Y65" s="29"/>
      <c r="Z65" s="29">
        <v>77272.070000000007</v>
      </c>
      <c r="AA65" s="29">
        <v>51896.41</v>
      </c>
      <c r="AB65" s="29"/>
      <c r="AC65" s="29"/>
      <c r="AD65" s="29">
        <v>45047</v>
      </c>
      <c r="AE65" s="29"/>
      <c r="AF65" s="29"/>
      <c r="AG65" s="29">
        <v>42632</v>
      </c>
      <c r="AH65" s="29"/>
      <c r="AI65" s="29"/>
      <c r="AJ65" s="29"/>
      <c r="AK65" s="29"/>
      <c r="AL65" s="29"/>
      <c r="AM65" s="29">
        <v>28869.35</v>
      </c>
      <c r="AN65" s="29"/>
      <c r="AO65" s="29">
        <v>14104</v>
      </c>
      <c r="AP65" s="29"/>
      <c r="AQ65" s="29"/>
      <c r="AR65" s="35">
        <f t="shared" si="3"/>
        <v>1205211.83</v>
      </c>
    </row>
    <row r="66" spans="1:45" ht="30.75" customHeight="1" x14ac:dyDescent="0.25">
      <c r="A66" s="9"/>
      <c r="B66" s="14">
        <v>30315000</v>
      </c>
      <c r="C66" s="11" t="s">
        <v>109</v>
      </c>
      <c r="D66" s="34"/>
      <c r="E66" s="29">
        <v>903662.67</v>
      </c>
      <c r="F66" s="29"/>
      <c r="G66" s="29"/>
      <c r="H66" s="29"/>
      <c r="I66" s="29"/>
      <c r="J66" s="29"/>
      <c r="K66" s="29"/>
      <c r="L66" s="29"/>
      <c r="M66" s="29">
        <v>3930.18</v>
      </c>
      <c r="N66" s="29">
        <v>14168.97</v>
      </c>
      <c r="O66" s="29"/>
      <c r="P66" s="29"/>
      <c r="Q66" s="29"/>
      <c r="R66" s="29">
        <v>148766.57</v>
      </c>
      <c r="S66" s="29"/>
      <c r="T66" s="29"/>
      <c r="U66" s="29"/>
      <c r="V66" s="29">
        <v>81400.55</v>
      </c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>
        <v>39699123.75</v>
      </c>
      <c r="AN66" s="29"/>
      <c r="AO66" s="29">
        <v>4825232.55</v>
      </c>
      <c r="AP66" s="29"/>
      <c r="AQ66" s="29"/>
      <c r="AR66" s="35">
        <f t="shared" si="3"/>
        <v>45676285.239999995</v>
      </c>
    </row>
    <row r="67" spans="1:45" x14ac:dyDescent="0.25">
      <c r="A67" s="9" t="e">
        <f>A65+1</f>
        <v>#REF!</v>
      </c>
      <c r="B67" s="14">
        <v>30402000</v>
      </c>
      <c r="C67" s="11" t="s">
        <v>95</v>
      </c>
      <c r="D67" s="34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>
        <v>5870.1</v>
      </c>
      <c r="AP67" s="29"/>
      <c r="AQ67" s="29"/>
      <c r="AR67" s="35">
        <f t="shared" si="3"/>
        <v>5870.1</v>
      </c>
    </row>
    <row r="68" spans="1:45" ht="24" x14ac:dyDescent="0.25">
      <c r="A68" s="9" t="e">
        <f t="shared" si="1"/>
        <v>#REF!</v>
      </c>
      <c r="B68" s="14">
        <v>30403000</v>
      </c>
      <c r="C68" s="11" t="s">
        <v>96</v>
      </c>
      <c r="D68" s="34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>
        <v>1754945.45</v>
      </c>
      <c r="AN68" s="29"/>
      <c r="AO68" s="29"/>
      <c r="AP68" s="29"/>
      <c r="AQ68" s="29"/>
      <c r="AR68" s="35">
        <f t="shared" si="3"/>
        <v>1754945.45</v>
      </c>
    </row>
    <row r="69" spans="1:45" x14ac:dyDescent="0.25">
      <c r="A69" s="9" t="e">
        <f t="shared" si="1"/>
        <v>#REF!</v>
      </c>
      <c r="B69" s="14">
        <v>40140000</v>
      </c>
      <c r="C69" s="20" t="s">
        <v>97</v>
      </c>
      <c r="D69" s="39">
        <v>2341199.0099999998</v>
      </c>
      <c r="E69" s="39">
        <v>24299289.579999998</v>
      </c>
      <c r="F69" s="44">
        <v>324722234.50999999</v>
      </c>
      <c r="G69" s="39">
        <v>3921120236.98</v>
      </c>
      <c r="H69" s="39"/>
      <c r="I69" s="29">
        <v>108216</v>
      </c>
      <c r="J69" s="29"/>
      <c r="K69" s="29">
        <v>195032.6</v>
      </c>
      <c r="L69" s="29"/>
      <c r="M69" s="39">
        <v>32546.22</v>
      </c>
      <c r="N69" s="39"/>
      <c r="O69" s="39">
        <v>2743255884.1100001</v>
      </c>
      <c r="P69" s="39">
        <v>398065260.05000001</v>
      </c>
      <c r="Q69" s="39">
        <v>1197491629.8599999</v>
      </c>
      <c r="R69" s="39">
        <v>11760013250.9</v>
      </c>
      <c r="S69" s="39">
        <v>767299000</v>
      </c>
      <c r="T69" s="29"/>
      <c r="U69" s="39">
        <v>2791260877.7600002</v>
      </c>
      <c r="V69" s="39">
        <v>754636130.13999999</v>
      </c>
      <c r="W69" s="39">
        <v>20395260985.610001</v>
      </c>
      <c r="X69" s="29"/>
      <c r="Y69" s="29"/>
      <c r="Z69" s="29">
        <v>94808451.799999997</v>
      </c>
      <c r="AA69" s="39">
        <v>13833237432.799999</v>
      </c>
      <c r="AB69" s="39">
        <v>1427986765.95</v>
      </c>
      <c r="AC69" s="39">
        <v>19152331294.98</v>
      </c>
      <c r="AD69" s="39">
        <v>5864014.1900000004</v>
      </c>
      <c r="AE69" s="39"/>
      <c r="AF69" s="39"/>
      <c r="AG69" s="39">
        <v>302467329.49000001</v>
      </c>
      <c r="AH69" s="29"/>
      <c r="AI69" s="29"/>
      <c r="AJ69" s="29"/>
      <c r="AK69" s="29"/>
      <c r="AL69" s="39">
        <v>10791600</v>
      </c>
      <c r="AM69" s="39">
        <v>6061064105.8000002</v>
      </c>
      <c r="AN69" s="29"/>
      <c r="AO69" s="39">
        <v>13076786404.780001</v>
      </c>
      <c r="AP69" s="39">
        <v>1034248700</v>
      </c>
      <c r="AQ69" s="29"/>
      <c r="AR69" s="35">
        <f t="shared" si="3"/>
        <v>100079687873.12001</v>
      </c>
    </row>
    <row r="70" spans="1:45" x14ac:dyDescent="0.25">
      <c r="A70" s="9" t="e">
        <f t="shared" si="1"/>
        <v>#REF!</v>
      </c>
      <c r="B70" s="14">
        <v>40160000</v>
      </c>
      <c r="C70" s="20" t="s">
        <v>98</v>
      </c>
      <c r="D70" s="39">
        <v>12931612.09</v>
      </c>
      <c r="E70" s="39">
        <v>166325611.93000001</v>
      </c>
      <c r="F70" s="39">
        <v>6776034.8200000003</v>
      </c>
      <c r="G70" s="39">
        <v>4879599.3600000003</v>
      </c>
      <c r="H70" s="39">
        <v>7020642.8600000003</v>
      </c>
      <c r="I70" s="39">
        <v>19939213.059999999</v>
      </c>
      <c r="J70" s="29"/>
      <c r="K70" s="29">
        <v>5232347.4800000004</v>
      </c>
      <c r="L70" s="29"/>
      <c r="M70" s="39">
        <v>1382898.39</v>
      </c>
      <c r="N70" s="39">
        <v>1088633.3600000001</v>
      </c>
      <c r="O70" s="39">
        <v>21556007.039999999</v>
      </c>
      <c r="P70" s="39">
        <v>16953496.16</v>
      </c>
      <c r="Q70" s="39">
        <v>71353914.719999999</v>
      </c>
      <c r="R70" s="39">
        <v>31439413.530000001</v>
      </c>
      <c r="S70" s="39">
        <v>3835358.26</v>
      </c>
      <c r="T70" s="39">
        <v>18532894.149999999</v>
      </c>
      <c r="U70" s="39">
        <v>27071095.859999999</v>
      </c>
      <c r="V70" s="39">
        <v>6288644.6100000003</v>
      </c>
      <c r="W70" s="39">
        <v>29715977.050000001</v>
      </c>
      <c r="X70" s="29">
        <v>998846.53</v>
      </c>
      <c r="Y70" s="29"/>
      <c r="Z70" s="39">
        <v>134027793.14</v>
      </c>
      <c r="AA70" s="39">
        <v>160444078.69</v>
      </c>
      <c r="AB70" s="39">
        <v>140784876.97999999</v>
      </c>
      <c r="AC70" s="39"/>
      <c r="AD70" s="39">
        <v>10428532.949999999</v>
      </c>
      <c r="AE70" s="39"/>
      <c r="AF70" s="39"/>
      <c r="AG70" s="39">
        <v>31510613.559999999</v>
      </c>
      <c r="AH70" s="29">
        <v>11287759.960000001</v>
      </c>
      <c r="AI70" s="39">
        <v>600411.64</v>
      </c>
      <c r="AJ70" s="39">
        <v>1389.48</v>
      </c>
      <c r="AK70" s="39">
        <v>387255.19</v>
      </c>
      <c r="AL70" s="39">
        <v>8283202.8200000003</v>
      </c>
      <c r="AM70" s="39">
        <v>113301328.65000001</v>
      </c>
      <c r="AN70" s="29"/>
      <c r="AO70" s="39">
        <v>54628291.350000001</v>
      </c>
      <c r="AP70" s="39">
        <v>11990848.07</v>
      </c>
      <c r="AQ70" s="29">
        <v>840396.35</v>
      </c>
      <c r="AR70" s="35">
        <f>SUM(D70:AP70)+AQ70</f>
        <v>1131839020.0899999</v>
      </c>
    </row>
    <row r="71" spans="1:45" x14ac:dyDescent="0.25">
      <c r="A71" s="9"/>
      <c r="B71" s="14"/>
      <c r="C71" s="21"/>
      <c r="D71" s="12"/>
      <c r="E71" s="22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7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</row>
    <row r="72" spans="1:45" x14ac:dyDescent="0.25">
      <c r="A72" s="9"/>
      <c r="B72" s="14"/>
      <c r="C72" s="23" t="s">
        <v>99</v>
      </c>
      <c r="D72" s="12">
        <f t="shared" ref="D72:AQ72" si="4">SUM(D4:D71)</f>
        <v>15282811.1</v>
      </c>
      <c r="E72" s="22">
        <f t="shared" si="4"/>
        <v>203202858.17000002</v>
      </c>
      <c r="F72" s="16">
        <f t="shared" si="4"/>
        <v>336261996.65999997</v>
      </c>
      <c r="G72" s="16">
        <f t="shared" si="4"/>
        <v>3926296072.23</v>
      </c>
      <c r="H72" s="16">
        <f t="shared" si="4"/>
        <v>7020642.8600000003</v>
      </c>
      <c r="I72" s="16">
        <f t="shared" si="4"/>
        <v>20460388.390000001</v>
      </c>
      <c r="J72" s="16">
        <f t="shared" si="4"/>
        <v>0</v>
      </c>
      <c r="K72" s="16">
        <f t="shared" si="4"/>
        <v>5427791.0800000001</v>
      </c>
      <c r="L72" s="16">
        <f t="shared" si="4"/>
        <v>100618.51</v>
      </c>
      <c r="M72" s="16">
        <f t="shared" si="4"/>
        <v>1419374.7899999998</v>
      </c>
      <c r="N72" s="16">
        <f t="shared" si="4"/>
        <v>1128823.56</v>
      </c>
      <c r="O72" s="16">
        <f t="shared" si="4"/>
        <v>2774338135.3099999</v>
      </c>
      <c r="P72" s="16">
        <f t="shared" si="4"/>
        <v>513116056.21000004</v>
      </c>
      <c r="Q72" s="17">
        <f t="shared" si="4"/>
        <v>1296028324.3699999</v>
      </c>
      <c r="R72" s="16">
        <f t="shared" si="4"/>
        <v>11792263609.83</v>
      </c>
      <c r="S72" s="16">
        <f t="shared" si="4"/>
        <v>771253879.96000004</v>
      </c>
      <c r="T72" s="16">
        <f t="shared" si="4"/>
        <v>18532894.149999999</v>
      </c>
      <c r="U72" s="16">
        <f t="shared" si="4"/>
        <v>2829143657.4800005</v>
      </c>
      <c r="V72" s="16">
        <f t="shared" si="4"/>
        <v>761465324.61000001</v>
      </c>
      <c r="W72" s="16">
        <f t="shared" si="4"/>
        <v>20426394929.900002</v>
      </c>
      <c r="X72" s="16">
        <f t="shared" si="4"/>
        <v>998846.53</v>
      </c>
      <c r="Y72" s="16">
        <f t="shared" si="4"/>
        <v>0</v>
      </c>
      <c r="Z72" s="16">
        <f t="shared" si="4"/>
        <v>238861295.88999999</v>
      </c>
      <c r="AA72" s="16">
        <f t="shared" si="4"/>
        <v>14330285098.93</v>
      </c>
      <c r="AB72" s="16">
        <f t="shared" si="4"/>
        <v>1576480907.1700001</v>
      </c>
      <c r="AC72" s="16">
        <f t="shared" si="4"/>
        <v>21265016879.189999</v>
      </c>
      <c r="AD72" s="16">
        <f t="shared" si="4"/>
        <v>17493360.25</v>
      </c>
      <c r="AE72" s="16">
        <f t="shared" si="4"/>
        <v>0</v>
      </c>
      <c r="AF72" s="16">
        <f t="shared" si="4"/>
        <v>0</v>
      </c>
      <c r="AG72" s="16">
        <f t="shared" si="4"/>
        <v>336920560.35000002</v>
      </c>
      <c r="AH72" s="13">
        <f t="shared" si="4"/>
        <v>11290509.960000001</v>
      </c>
      <c r="AI72" s="13">
        <f t="shared" si="4"/>
        <v>600411.64</v>
      </c>
      <c r="AJ72" s="13">
        <f t="shared" si="4"/>
        <v>1389.48</v>
      </c>
      <c r="AK72" s="13">
        <f t="shared" si="4"/>
        <v>387255.19</v>
      </c>
      <c r="AL72" s="13">
        <f t="shared" si="4"/>
        <v>19148912.82</v>
      </c>
      <c r="AM72" s="13">
        <f t="shared" si="4"/>
        <v>6261454775.9099998</v>
      </c>
      <c r="AN72" s="13">
        <f t="shared" si="4"/>
        <v>0</v>
      </c>
      <c r="AO72" s="13">
        <f t="shared" si="4"/>
        <v>13231027363.470001</v>
      </c>
      <c r="AP72" s="13">
        <f t="shared" si="4"/>
        <v>1046239548.0700001</v>
      </c>
      <c r="AQ72" s="13">
        <f t="shared" si="4"/>
        <v>840396.35</v>
      </c>
      <c r="AR72" s="13">
        <f>SUM(AR4:AR71)</f>
        <v>104036185700.37001</v>
      </c>
    </row>
    <row r="73" spans="1:45" s="25" customFormat="1" hidden="1" x14ac:dyDescent="0.25">
      <c r="B73" s="26"/>
      <c r="D73" s="25">
        <f>D72-D69-D70</f>
        <v>10000</v>
      </c>
      <c r="E73" s="25">
        <f t="shared" ref="E73:AP73" si="5">E72-E69-E70</f>
        <v>12577956.660000026</v>
      </c>
      <c r="F73" s="25">
        <f t="shared" si="5"/>
        <v>4763727.3299999759</v>
      </c>
      <c r="G73" s="25">
        <f t="shared" si="5"/>
        <v>296235.88999999966</v>
      </c>
      <c r="H73" s="25">
        <f t="shared" si="5"/>
        <v>0</v>
      </c>
      <c r="I73" s="25">
        <f t="shared" si="5"/>
        <v>412959.33000000194</v>
      </c>
      <c r="J73" s="25">
        <f t="shared" si="5"/>
        <v>0</v>
      </c>
      <c r="K73" s="25">
        <f t="shared" si="5"/>
        <v>411</v>
      </c>
      <c r="L73" s="25">
        <f t="shared" si="5"/>
        <v>100618.51</v>
      </c>
      <c r="M73" s="25">
        <f t="shared" si="5"/>
        <v>3930.1799999999348</v>
      </c>
      <c r="N73" s="25">
        <f t="shared" si="5"/>
        <v>40190.199999999953</v>
      </c>
      <c r="O73" s="25">
        <f t="shared" si="5"/>
        <v>9526244.1599998102</v>
      </c>
      <c r="P73" s="25">
        <f t="shared" si="5"/>
        <v>98097300.00000003</v>
      </c>
      <c r="Q73" s="25">
        <f t="shared" si="5"/>
        <v>27182779.789999992</v>
      </c>
      <c r="R73" s="25">
        <f t="shared" si="5"/>
        <v>810945.40000030398</v>
      </c>
      <c r="S73" s="25">
        <f t="shared" si="5"/>
        <v>119521.70000003837</v>
      </c>
      <c r="T73" s="25">
        <f t="shared" si="5"/>
        <v>0</v>
      </c>
      <c r="U73" s="25">
        <f t="shared" si="5"/>
        <v>10811683.860000268</v>
      </c>
      <c r="V73" s="25">
        <f t="shared" si="5"/>
        <v>540549.86000002827</v>
      </c>
      <c r="W73" s="25">
        <f t="shared" si="5"/>
        <v>1417967.2400009148</v>
      </c>
      <c r="X73" s="25">
        <f t="shared" si="5"/>
        <v>0</v>
      </c>
      <c r="Y73" s="25">
        <f t="shared" si="5"/>
        <v>0</v>
      </c>
      <c r="Z73" s="25">
        <f t="shared" si="5"/>
        <v>10025050.949999973</v>
      </c>
      <c r="AA73" s="25">
        <f t="shared" si="5"/>
        <v>336603587.44000107</v>
      </c>
      <c r="AB73" s="25">
        <f t="shared" si="5"/>
        <v>7709264.2400000393</v>
      </c>
      <c r="AC73" s="25">
        <f t="shared" si="5"/>
        <v>2112685584.2099991</v>
      </c>
      <c r="AD73" s="25">
        <f t="shared" si="5"/>
        <v>1200813.1099999994</v>
      </c>
      <c r="AE73" s="25">
        <f t="shared" si="5"/>
        <v>0</v>
      </c>
      <c r="AG73" s="25">
        <f t="shared" si="5"/>
        <v>2942617.3000000156</v>
      </c>
      <c r="AH73" s="25">
        <f t="shared" si="5"/>
        <v>2750</v>
      </c>
      <c r="AI73" s="25">
        <f t="shared" si="5"/>
        <v>0</v>
      </c>
      <c r="AJ73" s="25">
        <f t="shared" si="5"/>
        <v>0</v>
      </c>
      <c r="AK73" s="25">
        <f t="shared" si="5"/>
        <v>0</v>
      </c>
      <c r="AL73" s="25">
        <f t="shared" si="5"/>
        <v>74110</v>
      </c>
      <c r="AM73" s="25">
        <f t="shared" si="5"/>
        <v>87089341.459999651</v>
      </c>
      <c r="AN73" s="25">
        <f t="shared" si="5"/>
        <v>0</v>
      </c>
      <c r="AO73" s="25">
        <f t="shared" si="5"/>
        <v>99612667.34000054</v>
      </c>
      <c r="AP73" s="25">
        <f t="shared" si="5"/>
        <v>5.2154064178466797E-8</v>
      </c>
    </row>
    <row r="74" spans="1:45" s="25" customFormat="1" ht="18.75" hidden="1" customHeight="1" x14ac:dyDescent="0.25">
      <c r="B74" s="26"/>
      <c r="D74" s="25">
        <f>D72-D69-D70</f>
        <v>10000</v>
      </c>
      <c r="E74" s="25">
        <f t="shared" ref="E74:AP74" si="6">E72-E69-E70</f>
        <v>12577956.660000026</v>
      </c>
      <c r="F74" s="25">
        <f t="shared" si="6"/>
        <v>4763727.3299999759</v>
      </c>
      <c r="G74" s="33">
        <f>G72-G69-G70</f>
        <v>296235.88999999966</v>
      </c>
      <c r="H74" s="25">
        <f t="shared" si="6"/>
        <v>0</v>
      </c>
      <c r="I74" s="33">
        <f t="shared" si="6"/>
        <v>412959.33000000194</v>
      </c>
      <c r="J74" s="25">
        <f t="shared" si="6"/>
        <v>0</v>
      </c>
      <c r="K74" s="25">
        <f t="shared" si="6"/>
        <v>411</v>
      </c>
      <c r="L74" s="25">
        <f t="shared" si="6"/>
        <v>100618.51</v>
      </c>
      <c r="M74" s="25">
        <f t="shared" si="6"/>
        <v>3930.1799999999348</v>
      </c>
      <c r="N74" s="33">
        <f t="shared" si="6"/>
        <v>40190.199999999953</v>
      </c>
      <c r="O74" s="31">
        <f t="shared" si="6"/>
        <v>9526244.1599998102</v>
      </c>
      <c r="P74" s="25">
        <f t="shared" si="6"/>
        <v>98097300.00000003</v>
      </c>
      <c r="Q74" s="25">
        <f t="shared" si="6"/>
        <v>27182779.789999992</v>
      </c>
      <c r="R74" s="25">
        <f t="shared" si="6"/>
        <v>810945.40000030398</v>
      </c>
      <c r="S74" s="25">
        <f t="shared" si="6"/>
        <v>119521.70000003837</v>
      </c>
      <c r="T74" s="25">
        <f t="shared" si="6"/>
        <v>0</v>
      </c>
      <c r="U74" s="25">
        <f t="shared" si="6"/>
        <v>10811683.860000268</v>
      </c>
      <c r="V74" s="25">
        <f t="shared" si="6"/>
        <v>540549.86000002827</v>
      </c>
      <c r="W74" s="25">
        <f t="shared" si="6"/>
        <v>1417967.2400009148</v>
      </c>
      <c r="X74" s="25">
        <f t="shared" si="6"/>
        <v>0</v>
      </c>
      <c r="Y74" s="25">
        <f t="shared" si="6"/>
        <v>0</v>
      </c>
      <c r="Z74" s="25">
        <f t="shared" si="6"/>
        <v>10025050.949999973</v>
      </c>
      <c r="AA74" s="25">
        <f t="shared" si="6"/>
        <v>336603587.44000107</v>
      </c>
      <c r="AB74" s="25">
        <f t="shared" si="6"/>
        <v>7709264.2400000393</v>
      </c>
      <c r="AC74" s="25">
        <f t="shared" si="6"/>
        <v>2112685584.2099991</v>
      </c>
      <c r="AD74" s="25">
        <f t="shared" si="6"/>
        <v>1200813.1099999994</v>
      </c>
      <c r="AE74" s="25">
        <f t="shared" si="6"/>
        <v>0</v>
      </c>
      <c r="AF74" s="25">
        <f t="shared" si="6"/>
        <v>0</v>
      </c>
      <c r="AG74" s="25">
        <f t="shared" si="6"/>
        <v>2942617.3000000156</v>
      </c>
      <c r="AH74" s="25">
        <f t="shared" si="6"/>
        <v>2750</v>
      </c>
      <c r="AI74" s="25">
        <f t="shared" si="6"/>
        <v>0</v>
      </c>
      <c r="AJ74" s="25">
        <f t="shared" si="6"/>
        <v>0</v>
      </c>
      <c r="AK74" s="25">
        <f t="shared" si="6"/>
        <v>0</v>
      </c>
      <c r="AL74" s="25">
        <f t="shared" si="6"/>
        <v>74110</v>
      </c>
      <c r="AM74" s="25">
        <f t="shared" si="6"/>
        <v>87089341.459999651</v>
      </c>
      <c r="AN74" s="25">
        <f t="shared" si="6"/>
        <v>0</v>
      </c>
      <c r="AO74" s="25">
        <f t="shared" si="6"/>
        <v>99612667.34000054</v>
      </c>
      <c r="AP74" s="25">
        <f t="shared" si="6"/>
        <v>5.2154064178466797E-8</v>
      </c>
      <c r="AR74" s="25">
        <f>SUM(D72:AP72)</f>
        <v>104035345304.02002</v>
      </c>
      <c r="AS74" s="25">
        <f>SUM(D74:AP74)</f>
        <v>2824658807.1600022</v>
      </c>
    </row>
    <row r="75" spans="1:45" hidden="1" x14ac:dyDescent="0.25">
      <c r="G75" s="32">
        <f>SUM(G4:G68)</f>
        <v>296235.89</v>
      </c>
      <c r="AR75" s="25">
        <f>AR72-AR69-AR70</f>
        <v>2824658807.1599998</v>
      </c>
    </row>
    <row r="76" spans="1:45" hidden="1" x14ac:dyDescent="0.25">
      <c r="G76" s="32"/>
      <c r="AR76" s="25"/>
    </row>
    <row r="77" spans="1:45" ht="15.75" x14ac:dyDescent="0.25"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</row>
    <row r="78" spans="1:45" ht="15.75" x14ac:dyDescent="0.25"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27"/>
    </row>
    <row r="79" spans="1:45" x14ac:dyDescent="0.25">
      <c r="X79" s="1" t="s">
        <v>112</v>
      </c>
    </row>
    <row r="96" spans="26:26" x14ac:dyDescent="0.25">
      <c r="Z96" s="1" t="s">
        <v>100</v>
      </c>
    </row>
    <row r="97" spans="26:26" x14ac:dyDescent="0.25">
      <c r="Z97" s="1" t="s">
        <v>101</v>
      </c>
    </row>
  </sheetData>
  <mergeCells count="2">
    <mergeCell ref="AE77:AR77"/>
    <mergeCell ref="D1:W1"/>
  </mergeCells>
  <pageMargins left="0.70866141732283472" right="0.74803149606299213" top="0.51181102362204722" bottom="0.35433070866141736" header="0.31496062992125984" footer="0.31496062992125984"/>
  <pageSetup paperSize="8" scale="2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Земскова Антонина Александровна</dc:creator>
  <cp:lastModifiedBy>Белобородов Владимир Евгеньевич</cp:lastModifiedBy>
  <cp:lastPrinted>2025-04-04T10:11:02Z</cp:lastPrinted>
  <dcterms:created xsi:type="dcterms:W3CDTF">2022-03-29T09:20:45Z</dcterms:created>
  <dcterms:modified xsi:type="dcterms:W3CDTF">2025-04-04T10:12:01Z</dcterms:modified>
</cp:coreProperties>
</file>