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10807020018000" sheetId="1" state="visible" r:id="rId1"/>
  </sheets>
  <definedNames>
    <definedName name="_FilterDatabase" localSheetId="0" hidden="1">'10807020018000'!$C$1:$C$63</definedName>
    <definedName name="_xlnm.Print_Area" localSheetId="0" hidden="0">'10807020018000'!$A$1:$AW$52</definedName>
  </definedNames>
  <calcPr/>
</workbook>
</file>

<file path=xl/sharedStrings.xml><?xml version="1.0" encoding="utf-8"?>
<sst xmlns="http://schemas.openxmlformats.org/spreadsheetml/2006/main" count="97" uniqueCount="97">
  <si>
    <t xml:space="preserve">Расчет поступлений в федеральный бюджет государственной пошлины за государственную регистрацию  прав, ограничений (обременений) прав на недвижимое имущество и сделок с ним  (при обращении через многофункциональные центры),</t>
  </si>
  <si>
    <t xml:space="preserve">администрируемой Росреестром по КБК 321 1 08 07020 01 8000 110 на </t>
  </si>
  <si>
    <t xml:space="preserve"> 2025-2028 гг.</t>
  </si>
  <si>
    <t xml:space="preserve">Управление Росреестра по Новосибирской области</t>
  </si>
  <si>
    <t xml:space="preserve">по состоянию на</t>
  </si>
  <si>
    <t xml:space="preserve">01 апреля 2025 г.</t>
  </si>
  <si>
    <t xml:space="preserve">Код вида доходов</t>
  </si>
  <si>
    <t xml:space="preserve">№ п/п</t>
  </si>
  <si>
    <t xml:space="preserve">Наименование ИД</t>
  </si>
  <si>
    <t xml:space="preserve">Размер государствен-
ной пошлины, 2024 год, руб.
</t>
  </si>
  <si>
    <t xml:space="preserve">Размер государствен-
ной пошлины,  руб.
</t>
  </si>
  <si>
    <t xml:space="preserve"> 2025 год</t>
  </si>
  <si>
    <t xml:space="preserve"> 2026 год</t>
  </si>
  <si>
    <t xml:space="preserve"> 2027 год</t>
  </si>
  <si>
    <t xml:space="preserve"> 2028 год</t>
  </si>
  <si>
    <t xml:space="preserve">Среднее количество обращений за 3 года</t>
  </si>
  <si>
    <t xml:space="preserve">Корректирую-
щий показатель количества обращений</t>
  </si>
  <si>
    <t xml:space="preserve">Прогнозируемое количество обращений</t>
  </si>
  <si>
    <t xml:space="preserve">Прогнозируемый объем выпадающих доходов государственной пошлины от применения льгот (ст. 333.18, ст. 333.35 НК РФ), тыс. руб.</t>
  </si>
  <si>
    <t xml:space="preserve">Средняя сумма возвратов за 3 года, тыс. руб.</t>
  </si>
  <si>
    <t xml:space="preserve">Корректирующий показатель возвратов, 
тыс. руб.</t>
  </si>
  <si>
    <t xml:space="preserve">Прогнозируемый объем возвратов, тыс.руб.</t>
  </si>
  <si>
    <t xml:space="preserve">Прогнозируемый объем поступления задолженности
тыс. руб.
</t>
  </si>
  <si>
    <t xml:space="preserve">Прогнозируемый объем ошибочно уплаченных поступлений, тыс.руб.</t>
  </si>
  <si>
    <t xml:space="preserve">Итого влияние разовых факторов, тыс. руб.</t>
  </si>
  <si>
    <t xml:space="preserve">Сумма, тыс. руб.</t>
  </si>
  <si>
    <t xml:space="preserve">Прогнозируемый объем поступления задолженности,
тыс. руб.</t>
  </si>
  <si>
    <t>7=5+6</t>
  </si>
  <si>
    <t>11=9+10</t>
  </si>
  <si>
    <t>14=12+13-11</t>
  </si>
  <si>
    <t>15=((4*7)/1000-8+14)*0,5</t>
  </si>
  <si>
    <t>18=16+17</t>
  </si>
  <si>
    <t>22=20+21</t>
  </si>
  <si>
    <t>25=23+24-22</t>
  </si>
  <si>
    <t>26=((4*18)/1000-19+25)*0,5</t>
  </si>
  <si>
    <t>29=27+28</t>
  </si>
  <si>
    <t>33=31+32</t>
  </si>
  <si>
    <t>36=34+35-33</t>
  </si>
  <si>
    <t>37=((4*29)/1000-30+36)*0,5</t>
  </si>
  <si>
    <t>40=38+39</t>
  </si>
  <si>
    <t>44=42+43</t>
  </si>
  <si>
    <t>47=45+46-44</t>
  </si>
  <si>
    <t>48=((4*40)/1000-41+47)*0,5</t>
  </si>
  <si>
    <t xml:space="preserve"> Бумажный документ, всего</t>
  </si>
  <si>
    <t xml:space="preserve">Доходы, поступающие от уплаты государственной пошлины за:</t>
  </si>
  <si>
    <t>32110807020018000110</t>
  </si>
  <si>
    <t xml:space="preserve">государственную регистрацию перехода прав на предприятие как имущественный комплекс, сделок с предприятием как имущественным комплексом, если такие сделки подлежат государственной регистрации в соответствии с федеральным законом, ограничений прав и обременении предприятия как имущественного комплекса</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</si>
  <si>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до 20 млн руб.) ДЛЯ ФИЗИЧЕСКИХ ЛИЦ </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</si>
  <si>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20 до 30 млн руб.)  ДЛЯ ФИЗИЧЕСКИХ ЛИЦ </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</si>
  <si>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30 до 40 млн руб.) ДЛЯ ФИЗИЧЕСКИХ ЛИЦ </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</si>
  <si>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40 до 50 млн руб) ДЛЯ ФИЗИЧЕСКИХ ЛИЦ </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</si>
  <si>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50 млн руб. и более) ДЛЯ ФИЗИЧЕСКИХ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</si>
  <si>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до 22 млн руб.) ДЛЯ ЮРИДИЧЕСКИХ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</si>
  <si>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22 до 33 млн руб.) ДЛЯ ЮРИДИЧЕСКИХ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</si>
  <si>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33 до 44 млн руб.) ДЛЯ ЮРИДИЧЕСКИХ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</si>
  <si>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от 44 до 55 млн руб.) ДЛЯ ЮРИДИЧЕСКИХ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</si>
  <si>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(кадастровая стоимость имущества более 55 млн руб.)  ДЛЯ ЮРИДИЧЕСКИХ ЛИЦ </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</si>
  <si>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ДЛЯ РЕЛИГИОЗНЫХ ОРГАНИЗАЦИЙ ОДНОГО ВЕРОИСПОВЕДАНИЯ</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</si>
  <si>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(кадастровая стоимость имущества до 22 млн руб)</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</si>
  <si>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(кадастровая стоимость имущества от  22 до 30 млн руб)</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</si>
  <si>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(кадастровая стоимость имущества от 30 до 40 млн руб)</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</si>
  <si>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(кадастровая стоимость имущества от 40 до 50 млн руб)</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</si>
  <si>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(кадастровая стоимость имущества более 50 млн руб)</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</si>
  <si>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 в отношении предприятия как имущественного комплекса </t>
  </si>
  <si>
    <t xml:space="preserve">государственную регистрацию права собственности физического лица на земельный участок для ведения личного подсобного хозяйства, огородничества, садоводства, индивидуального гаражного или индивидуального жилищного строительства, либо на создаваемый или созданный на таком земельном участке объект недвижимого имущества</t>
  </si>
  <si>
    <t xml:space="preserve">государственную регистрацию прав, ограничений прав и обременений земельных участков из земель сельскохозяйственного назначения, сделок с такими земельными участками, если данные сделки подлежат государственной регистрации в соответствии с федеральным законом</t>
  </si>
  <si>
    <t xml:space="preserve">государственную регистрацию доли в праве общей собственности на земельные участки из земель сельскохозяйственного назначения</t>
  </si>
  <si>
    <t xml:space="preserve">государственную регистрацию прав, ограничений прав и обременений объектов сетей газораспределения и сетей газопотребления, созданных при выполнении мероприятий по подключению (технологическому присоединению) объектов капитального строительства, а также за государственную регистрацию сделок с указанными объектами недвижимости, если такие сделки подлежат государственной регистрации в соответствии с федеральным законом</t>
  </si>
  <si>
    <t xml:space="preserve">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ФИЗИЧЕСКИХ ЛИЦ</t>
  </si>
  <si>
    <t xml:space="preserve">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ЮРИДИЧЕСКИХ ЛИЦ
</t>
  </si>
  <si>
    <t xml:space="preserve">государственную регистрацию перехода права собственности на объект недвижимости в связи с реорганизацией юридического лица в форме преобразования </t>
  </si>
  <si>
    <t xml:space="preserve">государственную регистрацию договоров аренды, уступки прав требования по договорам аренды, если такие договоры подлежат регистрации в Едином государственном реестре недвижимости ДЛЯ ФИЗИЧЕСКИХ ЛИЦ</t>
  </si>
  <si>
    <t xml:space="preserve">государственную регистрацию договоров аренды, уступки прав требования по договорам аренды, если такие договоры подлежат регистрации в Едином государственном реестре недвижимости ДЛЯ ЮРИДИЧЕСКИХ ЛИЦ</t>
  </si>
  <si>
    <t xml:space="preserve">государственную регистрацию соглашения об изменении или о расторжении договора аренды, если такой договор зарегистрирован в Едином государственном реестре недвижимости
ДЛЯ ФИЗИЧЕСКИХ ЛИЦ</t>
  </si>
  <si>
    <t xml:space="preserve">государственную регистрацию соглашения об изменении или о расторжении договора аренды, если такой договор зарегистрирован в Едином государственном реестре недвижимости 
ДЛЯ ЮРИДИЧЕСКИХ ЛИЦ
</t>
  </si>
  <si>
    <t xml:space="preserve">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ФИЗИЧЕСКИХ ЛИЦ</t>
  </si>
  <si>
    <t xml:space="preserve">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ЮРИДИЧЕСКИХ ЛИЦ</t>
  </si>
  <si>
    <t xml:space="preserve">внесение изменений и дополнений в регистрационную запись об ипотеке
ДЛЯ ФИЗИЧЕСКИХ ЛИЦ</t>
  </si>
  <si>
    <t xml:space="preserve">внесение изменений и дополнений в регистрационную запись об ипотеке
ДЛЯ ЮРИДИЧЕСКИХ ЛИЦ</t>
  </si>
  <si>
    <t xml:space="preserve">государственную регистрацию смены залогодержателя вследствие уступки прав по основному обязательству, обеспеченному ипотекой, либо по договору об ипотеке, в том числе сделки по уступке прав требования, включая внесение в Единый государственный реестр прав на недвижимое имущество и сделок с ним записи об ипотеке, осуществляемой при смене залогодержателя</t>
  </si>
  <si>
    <t xml:space="preserve">государственную регистрацию смены владельца закладной, в том числе сделки по уступке прав требования, включая внесение в Единый государственный реестр прав на недвижимое имущество и сделок с ним записи об ипотеке, осуществляемой при смене владельца закладной</t>
  </si>
  <si>
    <t xml:space="preserve">государственную регистрацию договора участия в долевом строительстве 
ДЛЯ ФИЗИЧЕСКИХ ЛИЦ</t>
  </si>
  <si>
    <t xml:space="preserve">государственную регистрацию договора участия в долевом строительстве 
ДЛЯ ЮРИДИЧЕСКИХ ЛИЦ</t>
  </si>
  <si>
    <t xml:space="preserve">государственную регистрацию соглашения об изменении или о расторжении договора участия в долевом строительстве, уступки прав требования по договору участия в долевом строительстве, включая внесение соответствующих изменений в Единый государственный реестр недвижимости</t>
  </si>
  <si>
    <t xml:space="preserve">государственную регистрацию сервитутов 
в интересах ФИЗИЧЕСКИХ ЛИЦ</t>
  </si>
  <si>
    <t xml:space="preserve">государственную регистрацию сервитутов 
в интересах ЮРИДИЧЕСКИХ ЛИЦ</t>
  </si>
  <si>
    <t xml:space="preserve">Итого, тыс. руб.</t>
  </si>
  <si>
    <t xml:space="preserve">возвраты ПРОВЕРКА с ф.0531468</t>
  </si>
  <si>
    <t xml:space="preserve">задолженность ПРОВЕРКА ПЗ при наличии</t>
  </si>
  <si>
    <t xml:space="preserve">ошибочно уплаченные
ПРОВЕРКА должна быть &gt;0
</t>
  </si>
  <si>
    <t xml:space="preserve">ИТОГО
ОЦЕНКА
</t>
  </si>
  <si>
    <t xml:space="preserve">ИТОГО
1-ый год
</t>
  </si>
  <si>
    <t xml:space="preserve">ИТОГО
2-ой год
</t>
  </si>
  <si>
    <t xml:space="preserve">ИТОГО
3-ий год
</t>
  </si>
  <si>
    <t>касса</t>
  </si>
  <si>
    <t>руб.</t>
  </si>
  <si>
    <t>тыс.руб.</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</si>
</sst>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20">
    <font>
      <sz val="11.000000"/>
      <color theme="1"/>
      <name val="Calibri"/>
      <scheme val="minor"/>
    </font>
    <font>
      <sz val="8.000000"/>
      <name val="Times New Roman"/>
    </font>
    <font>
      <b/>
      <sz val="10.000000"/>
      <name val="Times New Roman"/>
    </font>
    <font>
      <b/>
      <sz val="9.000000"/>
      <name val="Times New Roman"/>
    </font>
    <font>
      <sz val="9.000000"/>
      <name val="Times New Roman"/>
    </font>
    <font>
      <sz val="9.000000"/>
      <color theme="0"/>
      <name val="Times New Roman"/>
    </font>
    <font>
      <b/>
      <sz val="8.000000"/>
      <name val="Times New Roman"/>
    </font>
    <font>
      <b/>
      <i/>
      <sz val="10.000000"/>
      <name val="Times New Roman"/>
    </font>
    <font>
      <b/>
      <i/>
      <sz val="8.000000"/>
      <name val="Times New Roman"/>
    </font>
    <font>
      <b/>
      <i/>
      <sz val="12.000000"/>
      <name val="Times New Roman"/>
    </font>
    <font>
      <b/>
      <sz val="12.000000"/>
      <name val="Times New Roman"/>
    </font>
    <font>
      <sz val="10.000000"/>
      <name val="Times New Roman"/>
    </font>
    <font>
      <sz val="12.000000"/>
      <name val="Times New Roman"/>
    </font>
    <font>
      <sz val="8.000000"/>
      <color theme="1"/>
      <name val="Times New Roman"/>
    </font>
    <font>
      <b/>
      <sz val="8.000000"/>
      <color theme="1"/>
      <name val="Times New Roman"/>
    </font>
    <font>
      <b/>
      <sz val="12.000000"/>
      <color theme="1"/>
      <name val="Times New Roman"/>
    </font>
    <font>
      <sz val="10.000000"/>
      <color theme="1"/>
      <name val="Times New Roman"/>
    </font>
    <font>
      <i/>
      <sz val="8.000000"/>
      <name val="Times New Roman"/>
    </font>
    <font>
      <sz val="10.000000"/>
      <name val="Calibri"/>
      <scheme val="minor"/>
    </font>
    <font>
      <sz val="8.000000"/>
      <name val="Calibri"/>
      <scheme val="minor"/>
    </font>
  </fonts>
  <fills count="18">
    <fill>
      <patternFill patternType="none"/>
    </fill>
    <fill>
      <patternFill patternType="gray125"/>
    </fill>
    <fill>
      <patternFill patternType="solid">
        <fgColor theme="6" tint="0.79998168889431442"/>
        <bgColor theme="6" tint="0.79998168889431442"/>
      </patternFill>
    </fill>
    <fill>
      <patternFill patternType="solid">
        <fgColor theme="7" tint="0.79998168889431442"/>
        <bgColor theme="7" tint="0.79998168889431442"/>
      </patternFill>
    </fill>
    <fill>
      <patternFill patternType="solid">
        <fgColor theme="8" tint="0.79998168889431442"/>
        <bgColor theme="8" tint="0.79998168889431442"/>
      </patternFill>
    </fill>
    <fill>
      <patternFill patternType="solid">
        <fgColor theme="9" tint="0.79998168889431442"/>
        <bgColor theme="9" tint="0.79998168889431442"/>
      </patternFill>
    </fill>
    <fill>
      <patternFill patternType="solid">
        <fgColor theme="0"/>
        <bgColor theme="0"/>
      </patternFill>
    </fill>
    <fill>
      <patternFill patternType="solid">
        <fgColor indexed="43"/>
        <bgColor indexed="43"/>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theme="0" tint="-0.249977111117893"/>
        <bgColor theme="0" tint="-0.249977111117893"/>
      </patternFill>
    </fill>
    <fill>
      <patternFill patternType="solid">
        <fgColor indexed="26"/>
        <bgColor indexed="26"/>
      </patternFill>
    </fill>
    <fill>
      <patternFill patternType="solid">
        <fgColor indexed="5"/>
        <bgColor indexed="5"/>
      </patternFill>
    </fill>
    <fill>
      <patternFill patternType="solid">
        <fgColor rgb="FFFFC000"/>
        <bgColor rgb="FFFFC000"/>
      </patternFill>
    </fill>
    <fill>
      <patternFill patternType="solid">
        <fgColor theme="8" tint="0.59999389629810485"/>
        <bgColor theme="8" tint="0.59999389629810485"/>
      </patternFill>
    </fill>
    <fill>
      <patternFill patternType="solid">
        <fgColor rgb="FF92D050"/>
        <bgColor rgb="FF92D050"/>
      </patternFill>
    </fill>
    <fill>
      <patternFill patternType="solid">
        <fgColor rgb="FFC5D9F1"/>
        <bgColor rgb="FFC5D9F1"/>
      </patternFill>
    </fill>
    <fill>
      <patternFill patternType="solid">
        <fgColor rgb="FFD9D9D9"/>
        <bgColor rgb="FFD9D9D9"/>
      </patternFill>
    </fill>
  </fills>
  <borders count="10">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none"/>
      <right style="medium">
        <color auto="1"/>
      </right>
      <top style="medium">
        <color auto="1"/>
      </top>
      <bottom style="medium">
        <color auto="1"/>
      </bottom>
      <diagonal style="none"/>
    </border>
    <border>
      <left style="none"/>
      <right style="medium">
        <color auto="1"/>
      </right>
      <top style="none"/>
      <bottom style="medium">
        <color auto="1"/>
      </bottom>
      <diagonal style="none"/>
    </border>
    <border>
      <left style="none"/>
      <right style="thin">
        <color auto="1"/>
      </right>
      <top style="none"/>
      <bottom style="thin">
        <color auto="1"/>
      </bottom>
      <diagonal style="none"/>
    </border>
  </borders>
  <cellStyleXfs count="1">
    <xf fontId="0" fillId="0" borderId="0" numFmtId="0" applyNumberFormat="1" applyFont="1" applyFill="1" applyBorder="1"/>
  </cellStyleXfs>
  <cellXfs count="105">
    <xf fontId="0" fillId="0" borderId="0" numFmtId="0" xfId="0"/>
    <xf fontId="1" fillId="0" borderId="0" numFmtId="0" xfId="0" applyFont="1" applyProtection="1"/>
    <xf fontId="1" fillId="0" borderId="0" numFmtId="0" xfId="0" applyFont="1" applyAlignment="1" applyProtection="1">
      <alignment horizontal="center" vertical="center"/>
    </xf>
    <xf fontId="2" fillId="0" borderId="0" numFmtId="0" xfId="0" applyFont="1" applyAlignment="1" applyProtection="1">
      <alignment horizontal="center" vertical="center" wrapText="1"/>
    </xf>
    <xf fontId="2" fillId="0" borderId="0" numFmtId="0" xfId="0" applyFont="1" applyAlignment="1" applyProtection="1">
      <alignment vertical="center" wrapText="1"/>
    </xf>
    <xf fontId="2" fillId="0" borderId="0" numFmtId="0" xfId="0" applyFont="1" applyAlignment="1" applyProtection="1">
      <alignment horizontal="right" vertical="center" wrapText="1"/>
    </xf>
    <xf fontId="2" fillId="0" borderId="0" numFmtId="0" xfId="0" applyFont="1" applyAlignment="1" applyProtection="1">
      <alignment horizontal="left" vertical="center" wrapText="1"/>
    </xf>
    <xf fontId="3" fillId="0" borderId="0" numFmtId="0" xfId="0" applyFont="1" applyAlignment="1" applyProtection="1">
      <alignment horizontal="center" vertical="center" wrapText="1"/>
    </xf>
    <xf fontId="3" fillId="0" borderId="0" numFmtId="0" xfId="0" applyFont="1" applyAlignment="1" applyProtection="1">
      <alignment vertical="center" wrapText="1"/>
    </xf>
    <xf fontId="3" fillId="0" borderId="0" numFmtId="0" xfId="0" applyFont="1" applyAlignment="1" applyProtection="1">
      <alignment horizontal="left" vertical="center" wrapText="1"/>
    </xf>
    <xf fontId="3" fillId="0" borderId="0" numFmtId="49" xfId="0" applyNumberFormat="1" applyFont="1" applyAlignment="1" applyProtection="1">
      <alignment horizontal="center" vertical="center" wrapText="1"/>
    </xf>
    <xf fontId="1" fillId="0" borderId="1" numFmtId="49" xfId="0" applyNumberFormat="1" applyFont="1" applyBorder="1" applyAlignment="1" applyProtection="1">
      <alignment horizontal="center" vertical="center" wrapText="1"/>
    </xf>
    <xf fontId="1" fillId="0" borderId="1" numFmtId="0" xfId="0" applyFont="1" applyBorder="1" applyAlignment="1" applyProtection="1">
      <alignment horizontal="center" vertical="center" wrapText="1"/>
    </xf>
    <xf fontId="4" fillId="0" borderId="1" numFmtId="0" xfId="0" applyFont="1" applyBorder="1" applyAlignment="1" applyProtection="1">
      <alignment horizontal="center" vertical="center" wrapText="1"/>
    </xf>
    <xf fontId="5" fillId="0" borderId="2" numFmtId="0" xfId="0" applyFont="1" applyBorder="1" applyAlignment="1" applyProtection="1">
      <alignment horizontal="center" vertical="center" wrapText="1"/>
    </xf>
    <xf fontId="3" fillId="2" borderId="3" numFmtId="0" xfId="0" applyFont="1" applyFill="1" applyBorder="1" applyAlignment="1" applyProtection="1">
      <alignment horizontal="center" vertical="center" wrapText="1"/>
    </xf>
    <xf fontId="3" fillId="2" borderId="4" numFmtId="0" xfId="0" applyFont="1" applyFill="1" applyBorder="1" applyAlignment="1" applyProtection="1">
      <alignment horizontal="center" vertical="center" wrapText="1"/>
    </xf>
    <xf fontId="3" fillId="2" borderId="5" numFmtId="0" xfId="0" applyFont="1" applyFill="1" applyBorder="1" applyAlignment="1" applyProtection="1">
      <alignment horizontal="center" vertical="center" wrapText="1"/>
    </xf>
    <xf fontId="3" fillId="3" borderId="3" numFmtId="0" xfId="0" applyFont="1" applyFill="1" applyBorder="1" applyAlignment="1" applyProtection="1">
      <alignment horizontal="center" vertical="center" wrapText="1"/>
    </xf>
    <xf fontId="3" fillId="3" borderId="4" numFmtId="0" xfId="0" applyFont="1" applyFill="1" applyBorder="1" applyAlignment="1" applyProtection="1">
      <alignment horizontal="center" vertical="center" wrapText="1"/>
    </xf>
    <xf fontId="3" fillId="3" borderId="5" numFmtId="0" xfId="0" applyFont="1" applyFill="1" applyBorder="1" applyAlignment="1" applyProtection="1">
      <alignment horizontal="center" vertical="center" wrapText="1"/>
    </xf>
    <xf fontId="3" fillId="4" borderId="3" numFmtId="0" xfId="0" applyFont="1" applyFill="1" applyBorder="1" applyAlignment="1" applyProtection="1">
      <alignment horizontal="center" vertical="center" wrapText="1"/>
    </xf>
    <xf fontId="3" fillId="4" borderId="4" numFmtId="0" xfId="0" applyFont="1" applyFill="1" applyBorder="1" applyAlignment="1" applyProtection="1">
      <alignment horizontal="center" vertical="center" wrapText="1"/>
    </xf>
    <xf fontId="3" fillId="4" borderId="5" numFmtId="0" xfId="0" applyFont="1" applyFill="1" applyBorder="1" applyAlignment="1" applyProtection="1">
      <alignment horizontal="center" vertical="center" wrapText="1"/>
    </xf>
    <xf fontId="3" fillId="5" borderId="3" numFmtId="0" xfId="0" applyFont="1" applyFill="1" applyBorder="1" applyAlignment="1" applyProtection="1">
      <alignment horizontal="center" vertical="center" wrapText="1"/>
    </xf>
    <xf fontId="3" fillId="5" borderId="4" numFmtId="0" xfId="0" applyFont="1" applyFill="1" applyBorder="1" applyAlignment="1" applyProtection="1">
      <alignment horizontal="center" vertical="center" wrapText="1"/>
    </xf>
    <xf fontId="3" fillId="5" borderId="5" numFmtId="0" xfId="0" applyFont="1" applyFill="1" applyBorder="1" applyAlignment="1" applyProtection="1">
      <alignment horizontal="center" vertical="center" wrapText="1"/>
    </xf>
    <xf fontId="1" fillId="0" borderId="6" numFmtId="49" xfId="0" applyNumberFormat="1" applyFont="1" applyBorder="1" applyAlignment="1" applyProtection="1">
      <alignment horizontal="center" vertical="center" wrapText="1"/>
    </xf>
    <xf fontId="1" fillId="0" borderId="6" numFmtId="0" xfId="0" applyFont="1" applyBorder="1" applyAlignment="1" applyProtection="1">
      <alignment horizontal="center" vertical="center" wrapText="1"/>
    </xf>
    <xf fontId="4" fillId="0" borderId="6" numFmtId="0" xfId="0" applyFont="1" applyBorder="1" applyAlignment="1" applyProtection="1">
      <alignment horizontal="center" vertical="center" wrapText="1"/>
    </xf>
    <xf fontId="4" fillId="2" borderId="2" numFmtId="0" xfId="0" applyFont="1" applyFill="1" applyBorder="1" applyAlignment="1" applyProtection="1">
      <alignment horizontal="center" vertical="center" wrapText="1"/>
    </xf>
    <xf fontId="4" fillId="3" borderId="2" numFmtId="0" xfId="0" applyFont="1" applyFill="1" applyBorder="1" applyAlignment="1" applyProtection="1">
      <alignment horizontal="center" vertical="center" wrapText="1"/>
    </xf>
    <xf fontId="4" fillId="4" borderId="2" numFmtId="0" xfId="0" applyFont="1" applyFill="1" applyBorder="1" applyAlignment="1" applyProtection="1">
      <alignment horizontal="center" vertical="center" wrapText="1"/>
    </xf>
    <xf fontId="4" fillId="5" borderId="2" numFmtId="0" xfId="0" applyFont="1" applyFill="1" applyBorder="1" applyAlignment="1" applyProtection="1">
      <alignment horizontal="center" vertical="center" wrapText="1"/>
    </xf>
    <xf fontId="6" fillId="0" borderId="0" numFmtId="0" xfId="0" applyFont="1" applyAlignment="1" applyProtection="1">
      <alignment horizontal="center"/>
    </xf>
    <xf fontId="6" fillId="0" borderId="2" numFmtId="1" xfId="0" applyNumberFormat="1" applyFont="1" applyBorder="1" applyAlignment="1" applyProtection="1">
      <alignment horizontal="center" vertical="center"/>
    </xf>
    <xf fontId="6" fillId="0" borderId="2" numFmtId="1" xfId="0" applyNumberFormat="1" applyFont="1" applyBorder="1" applyAlignment="1" applyProtection="1">
      <alignment horizontal="center" vertical="center" wrapText="1"/>
    </xf>
    <xf fontId="6" fillId="0" borderId="1" numFmtId="1" xfId="0" applyNumberFormat="1" applyFont="1" applyBorder="1" applyAlignment="1" applyProtection="1">
      <alignment horizontal="center" vertical="center" wrapText="1"/>
    </xf>
    <xf fontId="6" fillId="0" borderId="2" numFmtId="0" xfId="0" applyFont="1" applyBorder="1" applyAlignment="1" applyProtection="1">
      <alignment horizontal="center" vertical="center"/>
    </xf>
    <xf fontId="6" fillId="0" borderId="3" numFmtId="0" xfId="0" applyFont="1" applyBorder="1" applyAlignment="1" applyProtection="1">
      <alignment horizontal="center" vertical="center" wrapText="1"/>
    </xf>
    <xf fontId="6" fillId="0" borderId="1" numFmtId="0" xfId="0" applyFont="1" applyBorder="1" applyAlignment="1" applyProtection="1">
      <alignment horizontal="center" vertical="center" wrapText="1"/>
    </xf>
    <xf fontId="6" fillId="0" borderId="1" numFmtId="49" xfId="0" applyNumberFormat="1" applyFont="1" applyBorder="1" applyAlignment="1" applyProtection="1">
      <alignment horizontal="center" vertical="center" wrapText="1"/>
    </xf>
    <xf fontId="6" fillId="0" borderId="2" numFmtId="0" xfId="0" applyFont="1" applyBorder="1" applyAlignment="1" applyProtection="1">
      <alignment horizontal="center" vertical="center" wrapText="1"/>
    </xf>
    <xf fontId="1" fillId="0" borderId="2" numFmtId="0" xfId="0" applyFont="1" applyBorder="1" applyProtection="1"/>
    <xf fontId="1" fillId="6" borderId="3" numFmtId="0" xfId="0" applyFont="1" applyFill="1" applyBorder="1" applyAlignment="1" applyProtection="1">
      <alignment horizontal="center" vertical="center" wrapText="1"/>
    </xf>
    <xf fontId="7" fillId="7" borderId="2" numFmtId="0" xfId="0" applyFont="1" applyFill="1" applyBorder="1" applyAlignment="1" applyProtection="1">
      <alignment horizontal="left" vertical="center" wrapText="1"/>
    </xf>
    <xf fontId="8" fillId="7" borderId="2" numFmtId="0" xfId="0" applyFont="1" applyFill="1" applyBorder="1" applyAlignment="1" applyProtection="1">
      <alignment horizontal="left" vertical="center" wrapText="1"/>
    </xf>
    <xf fontId="9" fillId="7" borderId="2" numFmtId="0" xfId="0" applyFont="1" applyFill="1" applyBorder="1" applyAlignment="1" applyProtection="1">
      <alignment horizontal="left" vertical="center" wrapText="1"/>
    </xf>
    <xf fontId="10" fillId="7" borderId="2" numFmtId="3" xfId="0" applyNumberFormat="1" applyFont="1" applyFill="1" applyBorder="1" applyAlignment="1" applyProtection="1">
      <alignment horizontal="center" vertical="center" wrapText="1"/>
    </xf>
    <xf fontId="10" fillId="7" borderId="2" numFmtId="160" xfId="0" applyNumberFormat="1" applyFont="1" applyFill="1" applyBorder="1" applyAlignment="1" applyProtection="1">
      <alignment horizontal="center" vertical="center" wrapText="1"/>
    </xf>
    <xf fontId="11" fillId="8" borderId="2" numFmtId="0" xfId="0" applyFont="1" applyFill="1" applyBorder="1" applyAlignment="1" applyProtection="1">
      <alignment horizontal="left" vertical="center" wrapText="1"/>
    </xf>
    <xf fontId="1" fillId="8" borderId="2" numFmtId="0" xfId="0" applyFont="1" applyFill="1" applyBorder="1" applyAlignment="1" applyProtection="1">
      <alignment horizontal="center" vertical="center" wrapText="1"/>
    </xf>
    <xf fontId="12" fillId="8" borderId="2" numFmtId="0" xfId="0" applyFont="1" applyFill="1" applyBorder="1" applyAlignment="1" applyProtection="1">
      <alignment horizontal="center" vertical="center" wrapText="1"/>
    </xf>
    <xf fontId="1" fillId="0" borderId="2" numFmtId="49" xfId="0" applyNumberFormat="1" applyFont="1" applyBorder="1" applyAlignment="1" applyProtection="1">
      <alignment horizontal="center" vertical="center" wrapText="1"/>
    </xf>
    <xf fontId="13" fillId="0" borderId="2" numFmtId="0" xfId="0" applyFont="1" applyBorder="1" applyAlignment="1" applyProtection="1">
      <alignment horizontal="center" vertical="center" wrapText="1"/>
    </xf>
    <xf fontId="11" fillId="5" borderId="7" numFmtId="0" xfId="0" applyFont="1" applyFill="1" applyBorder="1" applyAlignment="1">
      <alignment vertical="center" wrapText="1"/>
    </xf>
    <xf fontId="14" fillId="9" borderId="2" numFmtId="160" xfId="0" applyNumberFormat="1" applyFont="1" applyFill="1" applyBorder="1" applyAlignment="1" applyProtection="1">
      <alignment horizontal="center" vertical="center" wrapText="1"/>
    </xf>
    <xf fontId="15" fillId="10" borderId="2" numFmtId="160" xfId="0" applyNumberFormat="1" applyFont="1" applyFill="1" applyBorder="1" applyAlignment="1" applyProtection="1">
      <alignment horizontal="center" vertical="center" wrapText="1"/>
      <protection locked="0"/>
    </xf>
    <xf fontId="12" fillId="8" borderId="2" numFmtId="3" xfId="0" applyNumberFormat="1" applyFont="1" applyFill="1" applyBorder="1" applyAlignment="1" applyProtection="1">
      <alignment horizontal="center" vertical="center" wrapText="1"/>
      <protection locked="0"/>
    </xf>
    <xf fontId="12" fillId="2" borderId="6" numFmtId="3" xfId="0" applyNumberFormat="1" applyFont="1" applyFill="1" applyBorder="1" applyAlignment="1" applyProtection="1">
      <alignment horizontal="center" vertical="center" wrapText="1"/>
    </xf>
    <xf fontId="12" fillId="8" borderId="6" numFmtId="160" xfId="0" applyNumberFormat="1" applyFont="1" applyFill="1" applyBorder="1" applyAlignment="1" applyProtection="1">
      <alignment horizontal="center" vertical="center" wrapText="1"/>
      <protection locked="0"/>
    </xf>
    <xf fontId="12" fillId="2" borderId="6" numFmtId="160" xfId="0" applyNumberFormat="1" applyFont="1" applyFill="1" applyBorder="1" applyAlignment="1" applyProtection="1">
      <alignment horizontal="center" vertical="center" wrapText="1"/>
    </xf>
    <xf fontId="12" fillId="11" borderId="6" numFmtId="160" xfId="0" applyNumberFormat="1" applyFont="1" applyFill="1" applyBorder="1" applyAlignment="1" applyProtection="1">
      <alignment horizontal="center" vertical="center" wrapText="1"/>
    </xf>
    <xf fontId="12" fillId="8" borderId="6" numFmtId="3" xfId="0" applyNumberFormat="1" applyFont="1" applyFill="1" applyBorder="1" applyAlignment="1" applyProtection="1">
      <alignment horizontal="center" vertical="center" wrapText="1"/>
      <protection locked="0"/>
    </xf>
    <xf fontId="16" fillId="0" borderId="2" numFmtId="49" xfId="0" applyNumberFormat="1" applyFont="1" applyBorder="1" applyAlignment="1" applyProtection="1">
      <alignment vertical="top" wrapText="1"/>
    </xf>
    <xf fontId="15" fillId="0" borderId="2" numFmtId="160" xfId="0" applyNumberFormat="1" applyFont="1" applyBorder="1" applyAlignment="1" applyProtection="1">
      <alignment horizontal="center" vertical="center" wrapText="1"/>
    </xf>
    <xf fontId="12" fillId="0" borderId="2" numFmtId="3" xfId="0" applyNumberFormat="1" applyFont="1" applyBorder="1" applyAlignment="1" applyProtection="1">
      <alignment horizontal="center" vertical="center" wrapText="1"/>
      <protection locked="0"/>
    </xf>
    <xf fontId="12" fillId="0" borderId="6" numFmtId="160" xfId="0" applyNumberFormat="1" applyFont="1" applyBorder="1" applyAlignment="1" applyProtection="1">
      <alignment horizontal="center" vertical="center" wrapText="1"/>
      <protection locked="0"/>
    </xf>
    <xf fontId="12" fillId="6" borderId="6" numFmtId="160" xfId="0" applyNumberFormat="1" applyFont="1" applyFill="1" applyBorder="1" applyAlignment="1" applyProtection="1">
      <alignment horizontal="center" vertical="center" wrapText="1"/>
      <protection locked="0"/>
    </xf>
    <xf fontId="12" fillId="0" borderId="6" numFmtId="3" xfId="0" applyNumberFormat="1" applyFont="1" applyBorder="1" applyAlignment="1" applyProtection="1">
      <alignment horizontal="center" vertical="center" wrapText="1"/>
      <protection locked="0"/>
    </xf>
    <xf fontId="11" fillId="0" borderId="2" numFmtId="0" xfId="0" applyFont="1" applyBorder="1" applyAlignment="1">
      <alignment vertical="center" wrapText="1"/>
    </xf>
    <xf fontId="14" fillId="9" borderId="5" numFmtId="160" xfId="0" applyNumberFormat="1" applyFont="1" applyFill="1" applyBorder="1" applyAlignment="1" applyProtection="1">
      <alignment horizontal="center" vertical="center" wrapText="1"/>
    </xf>
    <xf fontId="11" fillId="5" borderId="8" numFmtId="0" xfId="0" applyFont="1" applyFill="1" applyBorder="1" applyAlignment="1">
      <alignment vertical="center" wrapText="1"/>
    </xf>
    <xf fontId="16" fillId="0" borderId="6" numFmtId="49" xfId="0" applyNumberFormat="1" applyFont="1" applyBorder="1" applyAlignment="1" applyProtection="1">
      <alignment vertical="top" wrapText="1"/>
    </xf>
    <xf fontId="11" fillId="0" borderId="2" numFmtId="49" xfId="0" applyNumberFormat="1" applyFont="1" applyBorder="1" applyAlignment="1" applyProtection="1">
      <alignment vertical="top" wrapText="1"/>
    </xf>
    <xf fontId="6" fillId="9" borderId="2" numFmtId="160" xfId="0" applyNumberFormat="1" applyFont="1" applyFill="1" applyBorder="1" applyAlignment="1" applyProtection="1">
      <alignment horizontal="center" vertical="center" wrapText="1"/>
    </xf>
    <xf fontId="12" fillId="0" borderId="9" numFmtId="3" xfId="0" applyNumberFormat="1" applyFont="1" applyBorder="1" applyAlignment="1" applyProtection="1">
      <alignment horizontal="center" vertical="center" wrapText="1"/>
      <protection locked="0"/>
    </xf>
    <xf fontId="3" fillId="12" borderId="3" numFmtId="160" xfId="0" applyNumberFormat="1" applyFont="1" applyFill="1" applyBorder="1" applyAlignment="1" applyProtection="1">
      <alignment horizontal="left" vertical="center"/>
    </xf>
    <xf fontId="3" fillId="12" borderId="5" numFmtId="160" xfId="0" applyNumberFormat="1" applyFont="1" applyFill="1" applyBorder="1" applyAlignment="1" applyProtection="1">
      <alignment horizontal="left" vertical="center"/>
    </xf>
    <xf fontId="4" fillId="12" borderId="5" numFmtId="0" xfId="0" applyFont="1" applyFill="1" applyBorder="1" applyAlignment="1" applyProtection="1">
      <alignment horizontal="center" vertical="center"/>
    </xf>
    <xf fontId="12" fillId="12" borderId="5" numFmtId="0" xfId="0" applyFont="1" applyFill="1" applyBorder="1" applyAlignment="1" applyProtection="1">
      <alignment horizontal="center" vertical="center"/>
    </xf>
    <xf fontId="10" fillId="12" borderId="2" numFmtId="3" xfId="0" applyNumberFormat="1" applyFont="1" applyFill="1" applyBorder="1" applyAlignment="1" applyProtection="1">
      <alignment horizontal="center" vertical="center"/>
    </xf>
    <xf fontId="10" fillId="12" borderId="3" numFmtId="160" xfId="0" applyNumberFormat="1" applyFont="1" applyFill="1" applyBorder="1" applyAlignment="1" applyProtection="1">
      <alignment horizontal="center" vertical="center"/>
    </xf>
    <xf fontId="10" fillId="12" borderId="2" numFmtId="160" xfId="0" applyNumberFormat="1" applyFont="1" applyFill="1" applyBorder="1" applyAlignment="1" applyProtection="1">
      <alignment horizontal="center" vertical="center"/>
    </xf>
    <xf fontId="4" fillId="0" borderId="0" numFmtId="0" xfId="0" applyFont="1" applyProtection="1"/>
    <xf fontId="4" fillId="0" borderId="0" numFmtId="0" xfId="0" applyFont="1" applyAlignment="1" applyProtection="1">
      <alignment horizontal="center" vertical="center"/>
    </xf>
    <xf fontId="4" fillId="13" borderId="0" numFmtId="0" xfId="0" applyFont="1" applyFill="1" applyAlignment="1" applyProtection="1">
      <alignment horizontal="center" vertical="center" wrapText="1"/>
    </xf>
    <xf fontId="4" fillId="14" borderId="0" numFmtId="0" xfId="0" applyFont="1" applyFill="1" applyAlignment="1" applyProtection="1">
      <alignment horizontal="center" vertical="center" wrapText="1"/>
    </xf>
    <xf fontId="4" fillId="15" borderId="0" numFmtId="0" xfId="0" applyFont="1" applyFill="1" applyAlignment="1" applyProtection="1">
      <alignment horizontal="center" vertical="center" wrapText="1"/>
    </xf>
    <xf fontId="4" fillId="12" borderId="0" numFmtId="0" xfId="0" applyFont="1" applyFill="1" applyAlignment="1" applyProtection="1">
      <alignment horizontal="center" vertical="center" wrapText="1"/>
    </xf>
    <xf fontId="4" fillId="0" borderId="3" numFmtId="0" xfId="0" applyFont="1" applyBorder="1" applyAlignment="1">
      <alignment horizontal="center" vertical="center" wrapText="1"/>
    </xf>
    <xf fontId="4" fillId="0" borderId="4" numFmtId="0" xfId="0" applyFont="1" applyBorder="1" applyAlignment="1">
      <alignment horizontal="center" vertical="center" wrapText="1"/>
    </xf>
    <xf fontId="4" fillId="0" borderId="5" numFmtId="0" xfId="0" applyFont="1" applyBorder="1" applyAlignment="1">
      <alignment horizontal="center" vertical="center" wrapText="1"/>
    </xf>
    <xf fontId="1" fillId="0" borderId="0" numFmtId="160" xfId="0" applyNumberFormat="1" applyFont="1" applyAlignment="1" applyProtection="1">
      <alignment horizontal="center" vertical="center"/>
    </xf>
    <xf fontId="13" fillId="0" borderId="0" numFmtId="4" xfId="0" applyNumberFormat="1" applyFont="1" applyAlignment="1" applyProtection="1">
      <alignment horizontal="right" vertical="center"/>
    </xf>
    <xf fontId="1" fillId="0" borderId="0" numFmtId="3" xfId="0" applyNumberFormat="1" applyFont="1" applyProtection="1"/>
    <xf fontId="1" fillId="0" borderId="0" numFmtId="4" xfId="0" applyNumberFormat="1" applyFont="1" applyProtection="1"/>
    <xf fontId="17" fillId="0" borderId="0" numFmtId="0" xfId="0" applyFont="1" applyAlignment="1" applyProtection="1">
      <alignment horizontal="left" vertical="center" wrapText="1"/>
    </xf>
    <xf fontId="4" fillId="16" borderId="2" numFmtId="14" xfId="0" applyNumberFormat="1" applyFont="1" applyFill="1" applyBorder="1" applyAlignment="1">
      <alignment horizontal="center" vertical="center" wrapText="1"/>
    </xf>
    <xf fontId="1" fillId="0" borderId="0" numFmtId="160" xfId="0" applyNumberFormat="1" applyFont="1" applyProtection="1"/>
    <xf fontId="1" fillId="0" borderId="0" numFmtId="49" xfId="0" applyNumberFormat="1" applyFont="1" applyAlignment="1" applyProtection="1">
      <alignment horizontal="left" vertical="center" wrapText="1"/>
    </xf>
    <xf fontId="1" fillId="0" borderId="0" numFmtId="0" xfId="0" applyFont="1" applyAlignment="1" applyProtection="1">
      <alignment horizontal="right"/>
    </xf>
    <xf fontId="18" fillId="17" borderId="2" numFmtId="160" xfId="0" applyNumberFormat="1" applyFont="1" applyFill="1" applyBorder="1" applyAlignment="1">
      <alignment horizontal="center" vertical="center" wrapText="1"/>
    </xf>
    <xf fontId="19" fillId="16" borderId="2" numFmtId="160" xfId="0" applyNumberFormat="1" applyFont="1" applyFill="1" applyBorder="1" applyAlignment="1">
      <alignment horizontal="center" vertical="center"/>
    </xf>
    <xf fontId="1" fillId="0" borderId="0" numFmtId="0" xfId="0" applyFont="1" applyAlignment="1" applyProtection="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view="pageBreakPreview" zoomScale="100" workbookViewId="0">
      <pane xSplit="5" ySplit="11" topLeftCell="F12" activePane="bottomRight" state="frozen"/>
      <selection activeCell="A1" activeCellId="0" sqref="A1"/>
    </sheetView>
  </sheetViews>
  <sheetFormatPr defaultRowHeight="14.25"/>
  <cols>
    <col customWidth="1" min="1" max="1" style="1" width="18.5703125"/>
    <col customWidth="1" min="2" max="2" style="2" width="3.140625"/>
    <col customWidth="1" min="3" max="3" style="1" width="45.5703125"/>
    <col customWidth="1" hidden="1" min="4" max="4" style="1" width="79.7109375"/>
    <col customWidth="1" min="5" max="5" style="1" width="12.00390625"/>
    <col customWidth="1" min="6" max="6" style="1" width="12.5703125"/>
    <col customWidth="1" min="7" max="7" style="1" width="13.5703125"/>
    <col customWidth="1" min="8" max="8" style="1" width="13.140625"/>
    <col customWidth="1" min="9" max="9" style="1" width="15.28515625"/>
    <col customWidth="1" min="10" max="10" style="1" width="14.28515625"/>
    <col customWidth="1" min="11" max="11" style="1" width="14.7109375"/>
    <col customWidth="1" min="12" max="12" style="1" width="14"/>
    <col customWidth="1" min="13" max="13" style="1" width="15.28515625"/>
    <col customWidth="1" min="14" max="14" style="1" width="14.7109375"/>
    <col customWidth="1" min="15" max="15" style="1" width="14"/>
    <col customWidth="1" min="16" max="16" style="1" width="15.28515625"/>
    <col customWidth="1" min="17" max="17" style="1" width="11.85546875"/>
    <col customWidth="1" min="18" max="18" style="1" width="13.140625"/>
    <col customWidth="1" min="19" max="19" style="1" width="13"/>
    <col customWidth="1" min="20" max="20" style="1" width="15.28515625"/>
    <col customWidth="1" min="21" max="22" style="1" width="13.85546875"/>
    <col customWidth="1" min="23" max="23" style="1" width="14.42578125"/>
    <col customWidth="1" min="24" max="25" style="1" width="15.28515625"/>
    <col customWidth="1" min="26" max="26" style="1" width="14.7109375"/>
    <col customWidth="1" min="27" max="27" style="1" width="15.28515625"/>
    <col customWidth="1" min="28" max="28" style="1" width="13"/>
    <col customWidth="1" min="29" max="29" style="1" width="14.140625"/>
    <col customWidth="1" min="30" max="30" style="1" width="13.28515625"/>
    <col customWidth="1" min="31" max="31" style="1" width="15.28515625"/>
    <col customWidth="1" min="32" max="32" style="1" width="14.28515625"/>
    <col customWidth="1" min="33" max="33" style="1" width="14.5703125"/>
    <col customWidth="1" min="34" max="34" style="1" width="14.28515625"/>
    <col customWidth="1" min="35" max="35" style="1" width="15.28515625"/>
    <col customWidth="1" min="36" max="36" style="1" width="13.85546875"/>
    <col customWidth="1" min="37" max="37" style="1" width="14"/>
    <col customWidth="1" min="38" max="38" style="1" width="15.28515625"/>
    <col customWidth="1" min="39" max="40" style="1" width="12.7109375"/>
    <col customWidth="1" min="41" max="41" style="1" width="13"/>
    <col customWidth="1" min="42" max="42" style="1" width="15.28515625"/>
    <col customWidth="1" min="43" max="43" style="1" width="14"/>
    <col customWidth="1" min="44" max="45" style="1" width="13.7109375"/>
    <col customWidth="1" min="46" max="46" style="1" width="15.28515625"/>
    <col customWidth="1" min="47" max="47" style="1" width="13.7109375"/>
    <col customWidth="1" min="48" max="48" style="1" width="13.85546875"/>
    <col customWidth="1" min="49" max="49" style="1" width="15.28515625"/>
    <col min="50" max="16384" style="1" width="9.140625"/>
  </cols>
  <sheetData>
    <row r="1" ht="19.5" customHeight="1">
      <c r="A1" s="1"/>
      <c r="B1" s="3" t="s">
        <v>0</v>
      </c>
      <c r="C1" s="3"/>
      <c r="D1" s="3"/>
      <c r="E1" s="3"/>
      <c r="F1" s="3"/>
      <c r="G1" s="3"/>
      <c r="H1" s="3"/>
      <c r="I1" s="3"/>
      <c r="J1" s="3"/>
      <c r="K1" s="3"/>
      <c r="L1" s="3"/>
      <c r="M1" s="3"/>
      <c r="N1" s="3"/>
      <c r="O1" s="3"/>
      <c r="P1" s="3"/>
      <c r="Q1" s="4"/>
      <c r="R1" s="4"/>
      <c r="S1" s="4"/>
      <c r="T1" s="4"/>
      <c r="U1" s="4"/>
      <c r="V1" s="4"/>
      <c r="W1" s="4"/>
      <c r="X1" s="4"/>
      <c r="Y1" s="4"/>
    </row>
    <row r="2" ht="12.75">
      <c r="A2" s="1"/>
      <c r="B2" s="3"/>
      <c r="C2" s="5" t="s">
        <v>1</v>
      </c>
      <c r="D2" s="5"/>
      <c r="E2" s="5"/>
      <c r="F2" s="5"/>
      <c r="G2" s="5"/>
      <c r="H2" s="5"/>
      <c r="I2" s="6" t="s">
        <v>2</v>
      </c>
      <c r="J2" s="6"/>
      <c r="P2" s="3"/>
      <c r="Q2" s="3"/>
      <c r="R2" s="3"/>
      <c r="S2" s="3"/>
      <c r="T2" s="3"/>
      <c r="U2" s="3"/>
      <c r="V2" s="3"/>
      <c r="W2" s="3"/>
      <c r="X2" s="3"/>
      <c r="Y2" s="3"/>
    </row>
    <row r="3" ht="12">
      <c r="B3" s="7"/>
      <c r="C3" s="7"/>
      <c r="D3" s="7" t="s">
        <v>3</v>
      </c>
      <c r="E3" s="7"/>
      <c r="F3" s="7"/>
      <c r="G3" s="7"/>
      <c r="H3" s="7"/>
      <c r="I3" s="7"/>
      <c r="J3" s="7"/>
      <c r="K3" s="8"/>
      <c r="L3" s="8"/>
      <c r="M3" s="8"/>
      <c r="N3" s="8"/>
      <c r="O3" s="8"/>
      <c r="P3" s="7"/>
      <c r="Q3" s="7"/>
      <c r="R3" s="7"/>
      <c r="S3" s="7"/>
      <c r="T3" s="7"/>
      <c r="U3" s="7"/>
      <c r="V3" s="7"/>
      <c r="W3" s="7"/>
      <c r="X3" s="7"/>
      <c r="Y3" s="7"/>
    </row>
    <row r="4" ht="12">
      <c r="B4" s="7"/>
      <c r="C4" s="7"/>
      <c r="D4" s="7"/>
      <c r="E4" s="7"/>
      <c r="F4" s="7" t="s">
        <v>4</v>
      </c>
      <c r="G4" s="7"/>
      <c r="H4" s="9" t="s">
        <v>5</v>
      </c>
      <c r="I4" s="9"/>
      <c r="J4" s="9"/>
      <c r="K4" s="7"/>
      <c r="L4" s="7"/>
      <c r="M4" s="7"/>
      <c r="N4" s="10"/>
      <c r="O4" s="7"/>
      <c r="P4" s="7"/>
      <c r="Q4" s="7"/>
      <c r="R4" s="7"/>
      <c r="S4" s="7"/>
      <c r="T4" s="7"/>
      <c r="U4" s="7"/>
      <c r="V4" s="7"/>
      <c r="W4" s="7"/>
      <c r="X4" s="7"/>
      <c r="Y4" s="7"/>
    </row>
    <row r="5">
      <c r="M5" s="1"/>
      <c r="N5" s="1"/>
      <c r="O5" s="1"/>
      <c r="P5" s="1"/>
      <c r="Q5" s="1"/>
      <c r="R5" s="1"/>
      <c r="S5" s="1"/>
    </row>
    <row r="6" ht="36" customHeight="1">
      <c r="A6" s="11" t="s">
        <v>6</v>
      </c>
      <c r="B6" s="12" t="s">
        <v>7</v>
      </c>
      <c r="C6" s="13" t="s">
        <v>8</v>
      </c>
      <c r="D6" s="14" t="s">
        <v>9</v>
      </c>
      <c r="E6" s="13" t="s">
        <v>10</v>
      </c>
      <c r="F6" s="15" t="s">
        <v>11</v>
      </c>
      <c r="G6" s="16"/>
      <c r="H6" s="16"/>
      <c r="I6" s="16"/>
      <c r="J6" s="16"/>
      <c r="K6" s="16"/>
      <c r="L6" s="16"/>
      <c r="M6" s="16"/>
      <c r="N6" s="16"/>
      <c r="O6" s="16"/>
      <c r="P6" s="17"/>
      <c r="Q6" s="18" t="s">
        <v>12</v>
      </c>
      <c r="R6" s="19"/>
      <c r="S6" s="19"/>
      <c r="T6" s="19"/>
      <c r="U6" s="19"/>
      <c r="V6" s="19"/>
      <c r="W6" s="19"/>
      <c r="X6" s="19"/>
      <c r="Y6" s="19"/>
      <c r="Z6" s="19"/>
      <c r="AA6" s="20"/>
      <c r="AB6" s="21" t="s">
        <v>13</v>
      </c>
      <c r="AC6" s="22"/>
      <c r="AD6" s="22"/>
      <c r="AE6" s="22"/>
      <c r="AF6" s="22"/>
      <c r="AG6" s="22"/>
      <c r="AH6" s="22"/>
      <c r="AI6" s="22"/>
      <c r="AJ6" s="22"/>
      <c r="AK6" s="22"/>
      <c r="AL6" s="23"/>
      <c r="AM6" s="24" t="s">
        <v>14</v>
      </c>
      <c r="AN6" s="25"/>
      <c r="AO6" s="25"/>
      <c r="AP6" s="25"/>
      <c r="AQ6" s="25"/>
      <c r="AR6" s="25"/>
      <c r="AS6" s="25"/>
      <c r="AT6" s="25"/>
      <c r="AU6" s="25"/>
      <c r="AV6" s="25"/>
      <c r="AW6" s="26"/>
    </row>
    <row r="7" ht="101.25">
      <c r="A7" s="27"/>
      <c r="B7" s="28"/>
      <c r="C7" s="29"/>
      <c r="D7" s="14"/>
      <c r="E7" s="29"/>
      <c r="F7" s="30" t="s">
        <v>15</v>
      </c>
      <c r="G7" s="30" t="s">
        <v>16</v>
      </c>
      <c r="H7" s="30" t="s">
        <v>17</v>
      </c>
      <c r="I7" s="30" t="s">
        <v>18</v>
      </c>
      <c r="J7" s="30" t="s">
        <v>19</v>
      </c>
      <c r="K7" s="30" t="s">
        <v>20</v>
      </c>
      <c r="L7" s="30" t="s">
        <v>21</v>
      </c>
      <c r="M7" s="30" t="s">
        <v>22</v>
      </c>
      <c r="N7" s="30" t="s">
        <v>23</v>
      </c>
      <c r="O7" s="30" t="s">
        <v>24</v>
      </c>
      <c r="P7" s="30" t="s">
        <v>25</v>
      </c>
      <c r="Q7" s="31" t="s">
        <v>15</v>
      </c>
      <c r="R7" s="31" t="s">
        <v>16</v>
      </c>
      <c r="S7" s="31" t="s">
        <v>17</v>
      </c>
      <c r="T7" s="31" t="s">
        <v>18</v>
      </c>
      <c r="U7" s="31" t="s">
        <v>19</v>
      </c>
      <c r="V7" s="31" t="s">
        <v>20</v>
      </c>
      <c r="W7" s="31" t="s">
        <v>21</v>
      </c>
      <c r="X7" s="31" t="s">
        <v>26</v>
      </c>
      <c r="Y7" s="31" t="s">
        <v>23</v>
      </c>
      <c r="Z7" s="31" t="s">
        <v>24</v>
      </c>
      <c r="AA7" s="31" t="s">
        <v>25</v>
      </c>
      <c r="AB7" s="32" t="s">
        <v>15</v>
      </c>
      <c r="AC7" s="32" t="s">
        <v>16</v>
      </c>
      <c r="AD7" s="32" t="s">
        <v>17</v>
      </c>
      <c r="AE7" s="32" t="s">
        <v>18</v>
      </c>
      <c r="AF7" s="32" t="s">
        <v>19</v>
      </c>
      <c r="AG7" s="32" t="s">
        <v>20</v>
      </c>
      <c r="AH7" s="32" t="s">
        <v>21</v>
      </c>
      <c r="AI7" s="32" t="s">
        <v>26</v>
      </c>
      <c r="AJ7" s="32" t="s">
        <v>23</v>
      </c>
      <c r="AK7" s="32" t="s">
        <v>24</v>
      </c>
      <c r="AL7" s="32" t="s">
        <v>25</v>
      </c>
      <c r="AM7" s="33" t="s">
        <v>15</v>
      </c>
      <c r="AN7" s="33" t="s">
        <v>16</v>
      </c>
      <c r="AO7" s="33" t="s">
        <v>17</v>
      </c>
      <c r="AP7" s="33" t="s">
        <v>18</v>
      </c>
      <c r="AQ7" s="33" t="s">
        <v>19</v>
      </c>
      <c r="AR7" s="33" t="s">
        <v>20</v>
      </c>
      <c r="AS7" s="33" t="s">
        <v>21</v>
      </c>
      <c r="AT7" s="33" t="s">
        <v>26</v>
      </c>
      <c r="AU7" s="33" t="s">
        <v>23</v>
      </c>
      <c r="AV7" s="33" t="s">
        <v>24</v>
      </c>
      <c r="AW7" s="33" t="s">
        <v>25</v>
      </c>
    </row>
    <row r="8">
      <c r="A8" s="34">
        <v>1</v>
      </c>
      <c r="B8" s="35">
        <v>2</v>
      </c>
      <c r="C8" s="36">
        <v>3</v>
      </c>
      <c r="D8" s="37">
        <v>3</v>
      </c>
      <c r="E8" s="37">
        <v>4</v>
      </c>
      <c r="F8" s="37">
        <v>5</v>
      </c>
      <c r="G8" s="37">
        <v>6</v>
      </c>
      <c r="H8" s="37">
        <v>7</v>
      </c>
      <c r="I8" s="37">
        <v>8</v>
      </c>
      <c r="J8" s="37">
        <v>9</v>
      </c>
      <c r="K8" s="37">
        <v>10</v>
      </c>
      <c r="L8" s="37">
        <v>11</v>
      </c>
      <c r="M8" s="37">
        <v>12</v>
      </c>
      <c r="N8" s="37">
        <v>13</v>
      </c>
      <c r="O8" s="37">
        <v>14</v>
      </c>
      <c r="P8" s="37">
        <v>15</v>
      </c>
      <c r="Q8" s="37">
        <v>16</v>
      </c>
      <c r="R8" s="37">
        <v>17</v>
      </c>
      <c r="S8" s="37">
        <v>18</v>
      </c>
      <c r="T8" s="37">
        <v>19</v>
      </c>
      <c r="U8" s="37">
        <v>20</v>
      </c>
      <c r="V8" s="37">
        <v>21</v>
      </c>
      <c r="W8" s="37">
        <v>22</v>
      </c>
      <c r="X8" s="37">
        <v>23</v>
      </c>
      <c r="Y8" s="37">
        <v>24</v>
      </c>
      <c r="Z8" s="37">
        <v>25</v>
      </c>
      <c r="AA8" s="37">
        <v>26</v>
      </c>
      <c r="AB8" s="37">
        <v>27</v>
      </c>
      <c r="AC8" s="37">
        <v>28</v>
      </c>
      <c r="AD8" s="37">
        <v>29</v>
      </c>
      <c r="AE8" s="37">
        <v>30</v>
      </c>
      <c r="AF8" s="37">
        <v>31</v>
      </c>
      <c r="AG8" s="37">
        <v>32</v>
      </c>
      <c r="AH8" s="37">
        <v>33</v>
      </c>
      <c r="AI8" s="37">
        <v>34</v>
      </c>
      <c r="AJ8" s="37">
        <v>35</v>
      </c>
      <c r="AK8" s="37">
        <v>36</v>
      </c>
      <c r="AL8" s="37">
        <v>37</v>
      </c>
      <c r="AM8" s="37">
        <v>38</v>
      </c>
      <c r="AN8" s="37">
        <v>39</v>
      </c>
      <c r="AO8" s="37">
        <v>40</v>
      </c>
      <c r="AP8" s="37">
        <v>41</v>
      </c>
      <c r="AQ8" s="37">
        <v>42</v>
      </c>
      <c r="AR8" s="37">
        <v>43</v>
      </c>
      <c r="AS8" s="37">
        <v>44</v>
      </c>
      <c r="AT8" s="37">
        <v>45</v>
      </c>
      <c r="AU8" s="37">
        <v>46</v>
      </c>
      <c r="AV8" s="37">
        <v>47</v>
      </c>
      <c r="AW8" s="36">
        <v>48</v>
      </c>
    </row>
    <row r="9" ht="25.5" customHeight="1">
      <c r="A9" s="38"/>
      <c r="B9" s="39"/>
      <c r="C9" s="40"/>
      <c r="D9" s="40"/>
      <c r="E9" s="41"/>
      <c r="F9" s="40"/>
      <c r="G9" s="40"/>
      <c r="H9" s="41" t="s">
        <v>27</v>
      </c>
      <c r="I9" s="40"/>
      <c r="J9" s="40"/>
      <c r="K9" s="41"/>
      <c r="L9" s="40" t="s">
        <v>28</v>
      </c>
      <c r="M9" s="40"/>
      <c r="N9" s="41"/>
      <c r="O9" s="40" t="s">
        <v>29</v>
      </c>
      <c r="P9" s="40" t="s">
        <v>30</v>
      </c>
      <c r="Q9" s="40"/>
      <c r="R9" s="42"/>
      <c r="S9" s="40" t="s">
        <v>31</v>
      </c>
      <c r="T9" s="42"/>
      <c r="U9" s="40"/>
      <c r="V9" s="41"/>
      <c r="W9" s="40" t="s">
        <v>32</v>
      </c>
      <c r="X9" s="40"/>
      <c r="Y9" s="41"/>
      <c r="Z9" s="40" t="s">
        <v>33</v>
      </c>
      <c r="AA9" s="40" t="s">
        <v>34</v>
      </c>
      <c r="AB9" s="42"/>
      <c r="AC9" s="40"/>
      <c r="AD9" s="42" t="s">
        <v>35</v>
      </c>
      <c r="AE9" s="40"/>
      <c r="AF9" s="40"/>
      <c r="AG9" s="41"/>
      <c r="AH9" s="40" t="s">
        <v>36</v>
      </c>
      <c r="AI9" s="40"/>
      <c r="AJ9" s="41"/>
      <c r="AK9" s="40" t="s">
        <v>37</v>
      </c>
      <c r="AL9" s="40" t="s">
        <v>38</v>
      </c>
      <c r="AM9" s="40"/>
      <c r="AN9" s="42"/>
      <c r="AO9" s="40" t="s">
        <v>39</v>
      </c>
      <c r="AP9" s="42"/>
      <c r="AQ9" s="40"/>
      <c r="AR9" s="41"/>
      <c r="AS9" s="40" t="s">
        <v>40</v>
      </c>
      <c r="AT9" s="40"/>
      <c r="AU9" s="41"/>
      <c r="AV9" s="40" t="s">
        <v>41</v>
      </c>
      <c r="AW9" s="40" t="s">
        <v>42</v>
      </c>
    </row>
    <row r="10" ht="15">
      <c r="A10" s="43"/>
      <c r="B10" s="44"/>
      <c r="C10" s="45" t="s">
        <v>43</v>
      </c>
      <c r="D10" s="46"/>
      <c r="E10" s="47"/>
      <c r="F10" s="48">
        <f>ROUND(SUM(F12:F51),1)</f>
        <v>249522</v>
      </c>
      <c r="G10" s="48">
        <f>ROUND(SUM(G12:G51),1)</f>
        <v>-20580</v>
      </c>
      <c r="H10" s="48">
        <f>ROUND(SUM(H12:H51),1)</f>
        <v>228942</v>
      </c>
      <c r="I10" s="49">
        <f>ROUND(SUM(I12:I51),1)</f>
        <v>5692.3000000000002</v>
      </c>
      <c r="J10" s="49">
        <f>ROUND(SUM(J12:J51),1)</f>
        <v>6562.8000000000002</v>
      </c>
      <c r="K10" s="49">
        <f>ROUND(SUM(K12:K51),1)</f>
        <v>0</v>
      </c>
      <c r="L10" s="49">
        <f>ROUND(SUM(L12:L51),1)</f>
        <v>6562.8000000000002</v>
      </c>
      <c r="M10" s="49">
        <f>ROUND(SUM(M12:M51),1)</f>
        <v>0</v>
      </c>
      <c r="N10" s="49">
        <f>ROUND(SUM(N12:N51),1)</f>
        <v>6562.8000000000002</v>
      </c>
      <c r="O10" s="49">
        <f>ROUND(SUM(O12:O51),1)</f>
        <v>0</v>
      </c>
      <c r="P10" s="49">
        <f>ROUND(SUM(P12:P51),1)</f>
        <v>315735.10000000003</v>
      </c>
      <c r="Q10" s="48">
        <f>ROUND(SUM(Q12:Q51),1)</f>
        <v>211685</v>
      </c>
      <c r="R10" s="48">
        <f>ROUND(SUM(R12:R51),1)</f>
        <v>0</v>
      </c>
      <c r="S10" s="48">
        <f>ROUND(SUM(S12:S51),1)</f>
        <v>211685</v>
      </c>
      <c r="T10" s="49">
        <f>ROUND(SUM(T12:T51),1)</f>
        <v>5692.1000000000004</v>
      </c>
      <c r="U10" s="49">
        <f>ROUND(SUM(U12:U51),1)</f>
        <v>6158.7000000000007</v>
      </c>
      <c r="V10" s="49">
        <f>ROUND(SUM(V12:V51),1)</f>
        <v>0</v>
      </c>
      <c r="W10" s="49">
        <f>ROUND(SUM(W12:W51),1)</f>
        <v>6158.7000000000007</v>
      </c>
      <c r="X10" s="49">
        <f>ROUND(SUM(X12:X51),1)</f>
        <v>0</v>
      </c>
      <c r="Y10" s="49">
        <f>ROUND(SUM(Y12:Y51),1)</f>
        <v>6158.7000000000007</v>
      </c>
      <c r="Z10" s="49">
        <f>ROUND(SUM(Z12:Z51),1)</f>
        <v>0</v>
      </c>
      <c r="AA10" s="49">
        <f>ROUND(SUM(AA12:AA51),1)</f>
        <v>313735.10000000003</v>
      </c>
      <c r="AB10" s="48">
        <f>ROUND(SUM(AB12:AB51),1)</f>
        <v>210714</v>
      </c>
      <c r="AC10" s="48">
        <f>ROUND(SUM(AC12:AC51),1)</f>
        <v>0</v>
      </c>
      <c r="AD10" s="48">
        <f>ROUND(SUM(AD12:AD51),1)</f>
        <v>210714</v>
      </c>
      <c r="AE10" s="49">
        <f>ROUND(SUM(AE12:AE51),1)</f>
        <v>5692.1000000000004</v>
      </c>
      <c r="AF10" s="49">
        <f>ROUND(SUM(AF12:AF51),1)</f>
        <v>6152.7000000000007</v>
      </c>
      <c r="AG10" s="49">
        <f>ROUND(SUM(AG12:AG51),1)</f>
        <v>0</v>
      </c>
      <c r="AH10" s="49">
        <f>ROUND(SUM(AH12:AH51),1)</f>
        <v>6152.7000000000007</v>
      </c>
      <c r="AI10" s="49">
        <f>ROUND(SUM(AI12:AI51),1)</f>
        <v>0</v>
      </c>
      <c r="AJ10" s="49">
        <f>ROUND(SUM(AJ12:AJ51),1)</f>
        <v>6152.7000000000007</v>
      </c>
      <c r="AK10" s="49">
        <f>ROUND(SUM(AK12:AK51),1)</f>
        <v>0</v>
      </c>
      <c r="AL10" s="49">
        <f>ROUND(SUM(AL12:AL51),1)</f>
        <v>291794.90000000002</v>
      </c>
      <c r="AM10" s="48">
        <f>ROUND(SUM(AM12:AM51),1)</f>
        <v>207064</v>
      </c>
      <c r="AN10" s="48">
        <f>ROUND(SUM(AN12:AN51),1)</f>
        <v>0</v>
      </c>
      <c r="AO10" s="48">
        <f>ROUND(SUM(AO12:AO51),1)</f>
        <v>207064</v>
      </c>
      <c r="AP10" s="49">
        <f>ROUND(SUM(AP12:AP51),1)</f>
        <v>5691.8000000000002</v>
      </c>
      <c r="AQ10" s="49">
        <f>ROUND(SUM(AQ12:AQ51),1)</f>
        <v>6291.4000000000005</v>
      </c>
      <c r="AR10" s="49">
        <f>ROUND(SUM(AR12:AR51),1)</f>
        <v>0</v>
      </c>
      <c r="AS10" s="49">
        <f>ROUND(SUM(AS12:AS51),1)</f>
        <v>6291.4000000000005</v>
      </c>
      <c r="AT10" s="49">
        <f>ROUND(SUM(AT12:AT51),1)</f>
        <v>0</v>
      </c>
      <c r="AU10" s="49">
        <f>ROUND(SUM(AU12:AU51),1)</f>
        <v>6291.4000000000005</v>
      </c>
      <c r="AV10" s="49">
        <f>ROUND(SUM(AV12:AV51),1)</f>
        <v>0</v>
      </c>
      <c r="AW10" s="49">
        <f>ROUND(SUM(AW12:AW51),1)</f>
        <v>284431.20000000001</v>
      </c>
    </row>
    <row r="11" ht="24">
      <c r="A11" s="43"/>
      <c r="B11" s="44"/>
      <c r="C11" s="50" t="s">
        <v>44</v>
      </c>
      <c r="D11" s="51"/>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c r="AT11" s="52"/>
      <c r="AU11" s="52"/>
      <c r="AV11" s="52"/>
      <c r="AW11" s="52"/>
    </row>
    <row r="12" ht="84">
      <c r="A12" s="53" t="s">
        <v>45</v>
      </c>
      <c r="B12" s="54">
        <v>1</v>
      </c>
      <c r="C12" s="55" t="s">
        <v>46</v>
      </c>
      <c r="D12" s="56"/>
      <c r="E12" s="57"/>
      <c r="F12" s="58">
        <v>0</v>
      </c>
      <c r="G12" s="58">
        <v>0</v>
      </c>
      <c r="H12" s="59">
        <f t="shared" ref="H12:H51" si="0">ROUND(F12+G12,1)</f>
        <v>0</v>
      </c>
      <c r="I12" s="60">
        <v>0</v>
      </c>
      <c r="J12" s="60">
        <v>0</v>
      </c>
      <c r="K12" s="60">
        <v>0</v>
      </c>
      <c r="L12" s="61">
        <f t="shared" ref="L12:L51" si="1">ROUND(J12+K12,1)</f>
        <v>0</v>
      </c>
      <c r="M12" s="60">
        <v>0</v>
      </c>
      <c r="N12" s="60">
        <v>0</v>
      </c>
      <c r="O12" s="61">
        <f t="shared" ref="O12:O51" si="2">ROUND(M12+N12-L12,1)</f>
        <v>0</v>
      </c>
      <c r="P12" s="62">
        <f t="shared" ref="P12:P51" si="3">ROUND((H12*E12/1000-I12+O12)*0.5,1)</f>
        <v>0</v>
      </c>
      <c r="Q12" s="63">
        <v>0</v>
      </c>
      <c r="R12" s="63">
        <v>0</v>
      </c>
      <c r="S12" s="59">
        <f t="shared" ref="S12:S51" si="4">ROUND(Q12+R12,1)</f>
        <v>0</v>
      </c>
      <c r="T12" s="60">
        <v>0</v>
      </c>
      <c r="U12" s="60">
        <v>0</v>
      </c>
      <c r="V12" s="60">
        <v>0</v>
      </c>
      <c r="W12" s="61">
        <f t="shared" ref="W12:W51" si="5">ROUND(U12+V12,1)</f>
        <v>0</v>
      </c>
      <c r="X12" s="60">
        <v>0</v>
      </c>
      <c r="Y12" s="60">
        <v>0</v>
      </c>
      <c r="Z12" s="61">
        <f t="shared" ref="Z12:Z51" si="6">ROUND(X12+Y12-W12,1)</f>
        <v>0</v>
      </c>
      <c r="AA12" s="62">
        <f t="shared" ref="AA12:AA51" si="7">ROUND((S12*E12/1000-T12+Z12)*0.5,1)</f>
        <v>0</v>
      </c>
      <c r="AB12" s="63">
        <v>0</v>
      </c>
      <c r="AC12" s="63">
        <v>0</v>
      </c>
      <c r="AD12" s="59">
        <f t="shared" ref="AD12:AD51" si="8">ROUND(AB12+AC12,1)</f>
        <v>0</v>
      </c>
      <c r="AE12" s="60">
        <v>0</v>
      </c>
      <c r="AF12" s="60">
        <v>0</v>
      </c>
      <c r="AG12" s="60">
        <v>0</v>
      </c>
      <c r="AH12" s="61">
        <f t="shared" ref="AH12:AH51" si="9">ROUND(AF12+AG12,1)</f>
        <v>0</v>
      </c>
      <c r="AI12" s="60">
        <v>0</v>
      </c>
      <c r="AJ12" s="60">
        <v>0</v>
      </c>
      <c r="AK12" s="61">
        <f t="shared" ref="AK12:AK51" si="10">ROUND(AI12+AJ12-AH12,1)</f>
        <v>0</v>
      </c>
      <c r="AL12" s="62">
        <f t="shared" ref="AL12:AL51" si="11">ROUND((AD12*E12/1000-AE12+AK12)*0.5,1)</f>
        <v>0</v>
      </c>
      <c r="AM12" s="63">
        <v>0</v>
      </c>
      <c r="AN12" s="63">
        <v>0</v>
      </c>
      <c r="AO12" s="59">
        <f t="shared" ref="AO12:AO51" si="12">ROUND(AM12+AN12,1)</f>
        <v>0</v>
      </c>
      <c r="AP12" s="60">
        <v>0</v>
      </c>
      <c r="AQ12" s="60">
        <v>0</v>
      </c>
      <c r="AR12" s="60">
        <v>0</v>
      </c>
      <c r="AS12" s="61">
        <f t="shared" ref="AS12:AS51" si="13">ROUND(AQ12+AR12,1)</f>
        <v>0</v>
      </c>
      <c r="AT12" s="60">
        <v>0</v>
      </c>
      <c r="AU12" s="60">
        <v>0</v>
      </c>
      <c r="AV12" s="61">
        <f t="shared" ref="AV12:AV51" si="14">ROUND(AT12+AU12-AS12,1)</f>
        <v>0</v>
      </c>
      <c r="AW12" s="62">
        <f t="shared" ref="AW12:AW51" si="15">ROUND((AO12*E12/1000-AP12+AV12)*0.5,1)</f>
        <v>0</v>
      </c>
    </row>
    <row r="13" ht="116.25" customHeight="1">
      <c r="A13" s="53" t="s">
        <v>45</v>
      </c>
      <c r="B13" s="54">
        <v>2</v>
      </c>
      <c r="C13" s="64" t="s">
        <v>47</v>
      </c>
      <c r="D13" s="56">
        <v>2000</v>
      </c>
      <c r="E13" s="65">
        <v>4000</v>
      </c>
      <c r="F13" s="66">
        <v>30152</v>
      </c>
      <c r="G13" s="66">
        <v>0</v>
      </c>
      <c r="H13" s="59">
        <f t="shared" si="0"/>
        <v>30152</v>
      </c>
      <c r="I13" s="67">
        <v>3450.8000000000002</v>
      </c>
      <c r="J13" s="67">
        <v>1227.5999999999999</v>
      </c>
      <c r="K13" s="67">
        <v>0</v>
      </c>
      <c r="L13" s="61">
        <f t="shared" si="1"/>
        <v>1227.6000000000001</v>
      </c>
      <c r="M13" s="67">
        <v>0</v>
      </c>
      <c r="N13" s="68">
        <v>1227.5999999999999</v>
      </c>
      <c r="O13" s="61">
        <f t="shared" si="2"/>
        <v>0</v>
      </c>
      <c r="P13" s="62">
        <f t="shared" si="3"/>
        <v>58578.600000000006</v>
      </c>
      <c r="Q13" s="69">
        <v>30152</v>
      </c>
      <c r="R13" s="69">
        <v>0</v>
      </c>
      <c r="S13" s="59">
        <f t="shared" si="4"/>
        <v>30152</v>
      </c>
      <c r="T13" s="67">
        <v>3450.8000000000002</v>
      </c>
      <c r="U13" s="67">
        <v>1169.9000000000001</v>
      </c>
      <c r="V13" s="67">
        <v>0</v>
      </c>
      <c r="W13" s="61">
        <f t="shared" si="5"/>
        <v>1169.9000000000001</v>
      </c>
      <c r="X13" s="60">
        <v>0</v>
      </c>
      <c r="Y13" s="68">
        <v>1169.9000000000001</v>
      </c>
      <c r="Z13" s="61">
        <f t="shared" si="6"/>
        <v>0</v>
      </c>
      <c r="AA13" s="62">
        <f t="shared" si="7"/>
        <v>58578.600000000006</v>
      </c>
      <c r="AB13" s="69">
        <v>30182</v>
      </c>
      <c r="AC13" s="69">
        <v>0</v>
      </c>
      <c r="AD13" s="59">
        <f t="shared" si="8"/>
        <v>30182</v>
      </c>
      <c r="AE13" s="67">
        <v>3450.8000000000002</v>
      </c>
      <c r="AF13" s="67">
        <v>1239.4000000000001</v>
      </c>
      <c r="AG13" s="67">
        <v>0</v>
      </c>
      <c r="AH13" s="61">
        <f t="shared" si="9"/>
        <v>1239.4000000000001</v>
      </c>
      <c r="AI13" s="60">
        <v>0</v>
      </c>
      <c r="AJ13" s="68">
        <v>1239.4000000000001</v>
      </c>
      <c r="AK13" s="61">
        <f t="shared" si="10"/>
        <v>0</v>
      </c>
      <c r="AL13" s="62">
        <f t="shared" si="11"/>
        <v>58638.600000000006</v>
      </c>
      <c r="AM13" s="69">
        <v>25182</v>
      </c>
      <c r="AN13" s="69">
        <v>0</v>
      </c>
      <c r="AO13" s="59">
        <f t="shared" si="12"/>
        <v>25182</v>
      </c>
      <c r="AP13" s="67">
        <v>3450.8000000000002</v>
      </c>
      <c r="AQ13" s="67">
        <v>1075.8</v>
      </c>
      <c r="AR13" s="67">
        <v>0</v>
      </c>
      <c r="AS13" s="61">
        <f t="shared" si="13"/>
        <v>1075.8</v>
      </c>
      <c r="AT13" s="60">
        <v>0</v>
      </c>
      <c r="AU13" s="68">
        <v>1075.8</v>
      </c>
      <c r="AV13" s="61">
        <f t="shared" si="14"/>
        <v>0</v>
      </c>
      <c r="AW13" s="62">
        <f t="shared" si="15"/>
        <v>48638.600000000006</v>
      </c>
    </row>
    <row r="14" ht="117.75" customHeight="1">
      <c r="A14" s="53" t="s">
        <v>45</v>
      </c>
      <c r="B14" s="54">
        <v>3</v>
      </c>
      <c r="C14" s="64" t="s">
        <v>48</v>
      </c>
      <c r="D14" s="56">
        <v>0</v>
      </c>
      <c r="E14" s="65">
        <v>4000</v>
      </c>
      <c r="F14" s="66">
        <v>0</v>
      </c>
      <c r="G14" s="66">
        <v>0</v>
      </c>
      <c r="H14" s="59">
        <f t="shared" si="0"/>
        <v>0</v>
      </c>
      <c r="I14" s="67">
        <v>0</v>
      </c>
      <c r="J14" s="67">
        <v>0</v>
      </c>
      <c r="K14" s="67">
        <v>0</v>
      </c>
      <c r="L14" s="61">
        <f t="shared" si="1"/>
        <v>0</v>
      </c>
      <c r="M14" s="67">
        <v>0</v>
      </c>
      <c r="N14" s="68">
        <v>0</v>
      </c>
      <c r="O14" s="61">
        <f t="shared" si="2"/>
        <v>0</v>
      </c>
      <c r="P14" s="62">
        <f t="shared" si="3"/>
        <v>0</v>
      </c>
      <c r="Q14" s="69">
        <v>0</v>
      </c>
      <c r="R14" s="69">
        <v>0</v>
      </c>
      <c r="S14" s="59">
        <f t="shared" si="4"/>
        <v>0</v>
      </c>
      <c r="T14" s="67">
        <v>0</v>
      </c>
      <c r="U14" s="67">
        <v>0</v>
      </c>
      <c r="V14" s="67">
        <v>0</v>
      </c>
      <c r="W14" s="61">
        <f t="shared" si="5"/>
        <v>0</v>
      </c>
      <c r="X14" s="60">
        <v>0</v>
      </c>
      <c r="Y14" s="68">
        <v>0</v>
      </c>
      <c r="Z14" s="61">
        <f t="shared" si="6"/>
        <v>0</v>
      </c>
      <c r="AA14" s="62">
        <f t="shared" si="7"/>
        <v>0</v>
      </c>
      <c r="AB14" s="69">
        <v>0</v>
      </c>
      <c r="AC14" s="69">
        <v>0</v>
      </c>
      <c r="AD14" s="59">
        <f t="shared" si="8"/>
        <v>0</v>
      </c>
      <c r="AE14" s="67">
        <v>0</v>
      </c>
      <c r="AF14" s="67">
        <v>0</v>
      </c>
      <c r="AG14" s="67">
        <v>0</v>
      </c>
      <c r="AH14" s="61">
        <f t="shared" si="9"/>
        <v>0</v>
      </c>
      <c r="AI14" s="60">
        <v>0</v>
      </c>
      <c r="AJ14" s="68">
        <v>0</v>
      </c>
      <c r="AK14" s="61">
        <f t="shared" si="10"/>
        <v>0</v>
      </c>
      <c r="AL14" s="62">
        <f t="shared" si="11"/>
        <v>0</v>
      </c>
      <c r="AM14" s="69">
        <v>0</v>
      </c>
      <c r="AN14" s="69">
        <v>0</v>
      </c>
      <c r="AO14" s="59">
        <f t="shared" si="12"/>
        <v>0</v>
      </c>
      <c r="AP14" s="67">
        <v>0</v>
      </c>
      <c r="AQ14" s="67">
        <v>0</v>
      </c>
      <c r="AR14" s="67">
        <v>0</v>
      </c>
      <c r="AS14" s="61">
        <f t="shared" si="13"/>
        <v>0</v>
      </c>
      <c r="AT14" s="60">
        <v>0</v>
      </c>
      <c r="AU14" s="68">
        <v>0</v>
      </c>
      <c r="AV14" s="61">
        <f t="shared" si="14"/>
        <v>0</v>
      </c>
      <c r="AW14" s="62">
        <f t="shared" si="15"/>
        <v>0</v>
      </c>
    </row>
    <row r="15" ht="120">
      <c r="A15" s="53" t="s">
        <v>45</v>
      </c>
      <c r="B15" s="54">
        <v>4</v>
      </c>
      <c r="C15" s="64" t="s">
        <v>49</v>
      </c>
      <c r="D15" s="56">
        <v>0</v>
      </c>
      <c r="E15" s="65">
        <v>6000</v>
      </c>
      <c r="F15" s="66">
        <v>0</v>
      </c>
      <c r="G15" s="66">
        <v>0</v>
      </c>
      <c r="H15" s="59">
        <f t="shared" si="0"/>
        <v>0</v>
      </c>
      <c r="I15" s="67">
        <v>0</v>
      </c>
      <c r="J15" s="67">
        <v>0</v>
      </c>
      <c r="K15" s="67">
        <v>0</v>
      </c>
      <c r="L15" s="61">
        <f t="shared" si="1"/>
        <v>0</v>
      </c>
      <c r="M15" s="67">
        <v>0</v>
      </c>
      <c r="N15" s="68">
        <v>0</v>
      </c>
      <c r="O15" s="61">
        <f t="shared" si="2"/>
        <v>0</v>
      </c>
      <c r="P15" s="62">
        <f t="shared" si="3"/>
        <v>0</v>
      </c>
      <c r="Q15" s="69">
        <v>0</v>
      </c>
      <c r="R15" s="69">
        <v>0</v>
      </c>
      <c r="S15" s="59">
        <f t="shared" si="4"/>
        <v>0</v>
      </c>
      <c r="T15" s="67">
        <v>0</v>
      </c>
      <c r="U15" s="67">
        <v>0</v>
      </c>
      <c r="V15" s="67">
        <v>0</v>
      </c>
      <c r="W15" s="61">
        <f t="shared" si="5"/>
        <v>0</v>
      </c>
      <c r="X15" s="60">
        <v>0</v>
      </c>
      <c r="Y15" s="68">
        <v>0</v>
      </c>
      <c r="Z15" s="61">
        <f t="shared" si="6"/>
        <v>0</v>
      </c>
      <c r="AA15" s="62">
        <f t="shared" si="7"/>
        <v>0</v>
      </c>
      <c r="AB15" s="69">
        <v>0</v>
      </c>
      <c r="AC15" s="69">
        <v>0</v>
      </c>
      <c r="AD15" s="59">
        <f t="shared" si="8"/>
        <v>0</v>
      </c>
      <c r="AE15" s="67">
        <v>0</v>
      </c>
      <c r="AF15" s="67">
        <v>0</v>
      </c>
      <c r="AG15" s="67">
        <v>0</v>
      </c>
      <c r="AH15" s="61">
        <f t="shared" si="9"/>
        <v>0</v>
      </c>
      <c r="AI15" s="60">
        <v>0</v>
      </c>
      <c r="AJ15" s="68">
        <v>0</v>
      </c>
      <c r="AK15" s="61">
        <f t="shared" si="10"/>
        <v>0</v>
      </c>
      <c r="AL15" s="62">
        <f t="shared" si="11"/>
        <v>0</v>
      </c>
      <c r="AM15" s="69">
        <v>0</v>
      </c>
      <c r="AN15" s="69">
        <v>0</v>
      </c>
      <c r="AO15" s="59">
        <f t="shared" si="12"/>
        <v>0</v>
      </c>
      <c r="AP15" s="67">
        <v>0</v>
      </c>
      <c r="AQ15" s="67">
        <v>0</v>
      </c>
      <c r="AR15" s="67">
        <v>0</v>
      </c>
      <c r="AS15" s="61">
        <f t="shared" si="13"/>
        <v>0</v>
      </c>
      <c r="AT15" s="60">
        <v>0</v>
      </c>
      <c r="AU15" s="68">
        <v>0</v>
      </c>
      <c r="AV15" s="61">
        <f t="shared" si="14"/>
        <v>0</v>
      </c>
      <c r="AW15" s="62">
        <f t="shared" si="15"/>
        <v>0</v>
      </c>
    </row>
    <row r="16" ht="117" customHeight="1">
      <c r="A16" s="53" t="s">
        <v>45</v>
      </c>
      <c r="B16" s="54">
        <v>5</v>
      </c>
      <c r="C16" s="64" t="s">
        <v>50</v>
      </c>
      <c r="D16" s="56">
        <v>0</v>
      </c>
      <c r="E16" s="65">
        <v>8000</v>
      </c>
      <c r="F16" s="66">
        <v>0</v>
      </c>
      <c r="G16" s="66">
        <v>0</v>
      </c>
      <c r="H16" s="59">
        <f t="shared" si="0"/>
        <v>0</v>
      </c>
      <c r="I16" s="67">
        <v>0</v>
      </c>
      <c r="J16" s="67">
        <v>0</v>
      </c>
      <c r="K16" s="67">
        <v>0</v>
      </c>
      <c r="L16" s="61">
        <f t="shared" si="1"/>
        <v>0</v>
      </c>
      <c r="M16" s="67">
        <v>0</v>
      </c>
      <c r="N16" s="68">
        <v>0</v>
      </c>
      <c r="O16" s="61">
        <f t="shared" si="2"/>
        <v>0</v>
      </c>
      <c r="P16" s="62">
        <f t="shared" si="3"/>
        <v>0</v>
      </c>
      <c r="Q16" s="69">
        <v>0</v>
      </c>
      <c r="R16" s="69">
        <v>0</v>
      </c>
      <c r="S16" s="59">
        <f t="shared" si="4"/>
        <v>0</v>
      </c>
      <c r="T16" s="67">
        <v>0</v>
      </c>
      <c r="U16" s="67">
        <v>0</v>
      </c>
      <c r="V16" s="67">
        <v>0</v>
      </c>
      <c r="W16" s="61">
        <f t="shared" si="5"/>
        <v>0</v>
      </c>
      <c r="X16" s="60">
        <v>0</v>
      </c>
      <c r="Y16" s="68">
        <v>0</v>
      </c>
      <c r="Z16" s="61">
        <f t="shared" si="6"/>
        <v>0</v>
      </c>
      <c r="AA16" s="62">
        <f t="shared" si="7"/>
        <v>0</v>
      </c>
      <c r="AB16" s="69">
        <v>0</v>
      </c>
      <c r="AC16" s="69">
        <v>0</v>
      </c>
      <c r="AD16" s="59">
        <f t="shared" si="8"/>
        <v>0</v>
      </c>
      <c r="AE16" s="67">
        <v>0</v>
      </c>
      <c r="AF16" s="67">
        <v>0</v>
      </c>
      <c r="AG16" s="67">
        <v>0</v>
      </c>
      <c r="AH16" s="61">
        <f t="shared" si="9"/>
        <v>0</v>
      </c>
      <c r="AI16" s="60">
        <v>0</v>
      </c>
      <c r="AJ16" s="68">
        <v>0</v>
      </c>
      <c r="AK16" s="61">
        <f t="shared" si="10"/>
        <v>0</v>
      </c>
      <c r="AL16" s="62">
        <f t="shared" si="11"/>
        <v>0</v>
      </c>
      <c r="AM16" s="69">
        <v>0</v>
      </c>
      <c r="AN16" s="69">
        <v>0</v>
      </c>
      <c r="AO16" s="59">
        <f t="shared" si="12"/>
        <v>0</v>
      </c>
      <c r="AP16" s="67">
        <v>0</v>
      </c>
      <c r="AQ16" s="67">
        <v>0</v>
      </c>
      <c r="AR16" s="67">
        <v>0</v>
      </c>
      <c r="AS16" s="61">
        <f t="shared" si="13"/>
        <v>0</v>
      </c>
      <c r="AT16" s="60">
        <v>0</v>
      </c>
      <c r="AU16" s="68">
        <v>0</v>
      </c>
      <c r="AV16" s="61">
        <f t="shared" si="14"/>
        <v>0</v>
      </c>
      <c r="AW16" s="62">
        <f t="shared" si="15"/>
        <v>0</v>
      </c>
    </row>
    <row r="17" ht="116.25" customHeight="1">
      <c r="A17" s="53" t="s">
        <v>45</v>
      </c>
      <c r="B17" s="54">
        <v>6</v>
      </c>
      <c r="C17" s="64" t="s">
        <v>51</v>
      </c>
      <c r="D17" s="56">
        <v>0</v>
      </c>
      <c r="E17" s="65">
        <v>10000</v>
      </c>
      <c r="F17" s="66">
        <v>0</v>
      </c>
      <c r="G17" s="66">
        <v>0</v>
      </c>
      <c r="H17" s="59">
        <f t="shared" si="0"/>
        <v>0</v>
      </c>
      <c r="I17" s="67">
        <v>0</v>
      </c>
      <c r="J17" s="67">
        <v>0</v>
      </c>
      <c r="K17" s="67">
        <v>0</v>
      </c>
      <c r="L17" s="61">
        <f t="shared" si="1"/>
        <v>0</v>
      </c>
      <c r="M17" s="67">
        <v>0</v>
      </c>
      <c r="N17" s="68">
        <v>0</v>
      </c>
      <c r="O17" s="61">
        <f t="shared" si="2"/>
        <v>0</v>
      </c>
      <c r="P17" s="62">
        <f t="shared" si="3"/>
        <v>0</v>
      </c>
      <c r="Q17" s="69">
        <v>0</v>
      </c>
      <c r="R17" s="69">
        <v>0</v>
      </c>
      <c r="S17" s="59">
        <f t="shared" si="4"/>
        <v>0</v>
      </c>
      <c r="T17" s="67">
        <v>0</v>
      </c>
      <c r="U17" s="67">
        <v>0</v>
      </c>
      <c r="V17" s="67">
        <v>0</v>
      </c>
      <c r="W17" s="61">
        <f t="shared" si="5"/>
        <v>0</v>
      </c>
      <c r="X17" s="60">
        <v>0</v>
      </c>
      <c r="Y17" s="68">
        <v>0</v>
      </c>
      <c r="Z17" s="61">
        <f t="shared" si="6"/>
        <v>0</v>
      </c>
      <c r="AA17" s="62">
        <f t="shared" si="7"/>
        <v>0</v>
      </c>
      <c r="AB17" s="69">
        <v>0</v>
      </c>
      <c r="AC17" s="69">
        <v>0</v>
      </c>
      <c r="AD17" s="59">
        <f t="shared" si="8"/>
        <v>0</v>
      </c>
      <c r="AE17" s="67">
        <v>0</v>
      </c>
      <c r="AF17" s="67">
        <v>0</v>
      </c>
      <c r="AG17" s="67">
        <v>0</v>
      </c>
      <c r="AH17" s="61">
        <f t="shared" si="9"/>
        <v>0</v>
      </c>
      <c r="AI17" s="60">
        <v>0</v>
      </c>
      <c r="AJ17" s="68">
        <v>0</v>
      </c>
      <c r="AK17" s="61">
        <f t="shared" si="10"/>
        <v>0</v>
      </c>
      <c r="AL17" s="62">
        <f t="shared" si="11"/>
        <v>0</v>
      </c>
      <c r="AM17" s="69">
        <v>0</v>
      </c>
      <c r="AN17" s="69">
        <v>0</v>
      </c>
      <c r="AO17" s="59">
        <f t="shared" si="12"/>
        <v>0</v>
      </c>
      <c r="AP17" s="67">
        <v>0</v>
      </c>
      <c r="AQ17" s="67">
        <v>0</v>
      </c>
      <c r="AR17" s="67">
        <v>0</v>
      </c>
      <c r="AS17" s="61">
        <f t="shared" si="13"/>
        <v>0</v>
      </c>
      <c r="AT17" s="60">
        <v>0</v>
      </c>
      <c r="AU17" s="68">
        <v>0</v>
      </c>
      <c r="AV17" s="61">
        <f t="shared" si="14"/>
        <v>0</v>
      </c>
      <c r="AW17" s="62">
        <f t="shared" si="15"/>
        <v>0</v>
      </c>
    </row>
    <row r="18" ht="120" customHeight="1">
      <c r="A18" s="53" t="s">
        <v>45</v>
      </c>
      <c r="B18" s="54">
        <v>7</v>
      </c>
      <c r="C18" s="64" t="s">
        <v>52</v>
      </c>
      <c r="D18" s="56">
        <v>22000</v>
      </c>
      <c r="E18" s="65">
        <v>44000</v>
      </c>
      <c r="F18" s="66">
        <v>7980</v>
      </c>
      <c r="G18" s="66">
        <v>0</v>
      </c>
      <c r="H18" s="59">
        <f t="shared" si="0"/>
        <v>7980</v>
      </c>
      <c r="I18" s="67">
        <v>1998.4000000000001</v>
      </c>
      <c r="J18" s="67">
        <v>3648.9000000000001</v>
      </c>
      <c r="K18" s="67">
        <v>0</v>
      </c>
      <c r="L18" s="61">
        <f t="shared" si="1"/>
        <v>3648.9000000000001</v>
      </c>
      <c r="M18" s="67">
        <v>0</v>
      </c>
      <c r="N18" s="68">
        <v>3648.9000000000001</v>
      </c>
      <c r="O18" s="61">
        <f t="shared" si="2"/>
        <v>0</v>
      </c>
      <c r="P18" s="62">
        <f t="shared" si="3"/>
        <v>174560.80000000002</v>
      </c>
      <c r="Q18" s="69">
        <v>8018</v>
      </c>
      <c r="R18" s="69">
        <v>0</v>
      </c>
      <c r="S18" s="59">
        <f t="shared" si="4"/>
        <v>8018</v>
      </c>
      <c r="T18" s="67">
        <v>1998.4000000000001</v>
      </c>
      <c r="U18" s="67">
        <v>3453.0999999999999</v>
      </c>
      <c r="V18" s="67">
        <v>0</v>
      </c>
      <c r="W18" s="61">
        <f t="shared" si="5"/>
        <v>3453.1000000000004</v>
      </c>
      <c r="X18" s="60">
        <v>0</v>
      </c>
      <c r="Y18" s="68">
        <v>3453.0999999999999</v>
      </c>
      <c r="Z18" s="61">
        <f t="shared" si="6"/>
        <v>0</v>
      </c>
      <c r="AA18" s="62">
        <f t="shared" si="7"/>
        <v>175396.80000000002</v>
      </c>
      <c r="AB18" s="69">
        <v>7018</v>
      </c>
      <c r="AC18" s="69">
        <v>0</v>
      </c>
      <c r="AD18" s="59">
        <f t="shared" si="8"/>
        <v>7018</v>
      </c>
      <c r="AE18" s="67">
        <v>1998.4000000000001</v>
      </c>
      <c r="AF18" s="67">
        <v>3264.5</v>
      </c>
      <c r="AG18" s="67">
        <v>0</v>
      </c>
      <c r="AH18" s="61">
        <f t="shared" si="9"/>
        <v>3264.5</v>
      </c>
      <c r="AI18" s="60">
        <v>0</v>
      </c>
      <c r="AJ18" s="68">
        <v>3264.5</v>
      </c>
      <c r="AK18" s="61">
        <f t="shared" si="10"/>
        <v>0</v>
      </c>
      <c r="AL18" s="62">
        <f t="shared" si="11"/>
        <v>153396.80000000002</v>
      </c>
      <c r="AM18" s="69">
        <v>7118</v>
      </c>
      <c r="AN18" s="69">
        <v>0</v>
      </c>
      <c r="AO18" s="59">
        <f t="shared" si="12"/>
        <v>7118</v>
      </c>
      <c r="AP18" s="67">
        <v>1998.4000000000001</v>
      </c>
      <c r="AQ18" s="67">
        <v>3441.6999999999998</v>
      </c>
      <c r="AR18" s="67">
        <v>0</v>
      </c>
      <c r="AS18" s="61">
        <f t="shared" si="13"/>
        <v>3441.7000000000003</v>
      </c>
      <c r="AT18" s="60">
        <v>0</v>
      </c>
      <c r="AU18" s="68">
        <v>3441.6999999999998</v>
      </c>
      <c r="AV18" s="61">
        <f t="shared" si="14"/>
        <v>0</v>
      </c>
      <c r="AW18" s="62">
        <f t="shared" si="15"/>
        <v>155596.80000000002</v>
      </c>
    </row>
    <row r="19" ht="120" customHeight="1">
      <c r="A19" s="53" t="s">
        <v>45</v>
      </c>
      <c r="B19" s="54">
        <v>8</v>
      </c>
      <c r="C19" s="64" t="s">
        <v>53</v>
      </c>
      <c r="D19" s="56">
        <v>0</v>
      </c>
      <c r="E19" s="65">
        <v>44000</v>
      </c>
      <c r="F19" s="66">
        <v>0</v>
      </c>
      <c r="G19" s="66">
        <v>0</v>
      </c>
      <c r="H19" s="59">
        <f t="shared" si="0"/>
        <v>0</v>
      </c>
      <c r="I19" s="67">
        <v>0</v>
      </c>
      <c r="J19" s="67">
        <v>0</v>
      </c>
      <c r="K19" s="67">
        <v>0</v>
      </c>
      <c r="L19" s="61">
        <f t="shared" si="1"/>
        <v>0</v>
      </c>
      <c r="M19" s="67">
        <v>0</v>
      </c>
      <c r="N19" s="68">
        <v>0</v>
      </c>
      <c r="O19" s="61">
        <f t="shared" si="2"/>
        <v>0</v>
      </c>
      <c r="P19" s="62">
        <f t="shared" si="3"/>
        <v>0</v>
      </c>
      <c r="Q19" s="69">
        <v>0</v>
      </c>
      <c r="R19" s="69">
        <v>0</v>
      </c>
      <c r="S19" s="59">
        <f t="shared" si="4"/>
        <v>0</v>
      </c>
      <c r="T19" s="67">
        <v>0</v>
      </c>
      <c r="U19" s="67">
        <v>0</v>
      </c>
      <c r="V19" s="67">
        <v>0</v>
      </c>
      <c r="W19" s="61">
        <f t="shared" si="5"/>
        <v>0</v>
      </c>
      <c r="X19" s="60">
        <v>0</v>
      </c>
      <c r="Y19" s="68">
        <v>0</v>
      </c>
      <c r="Z19" s="61">
        <f t="shared" si="6"/>
        <v>0</v>
      </c>
      <c r="AA19" s="62">
        <f t="shared" si="7"/>
        <v>0</v>
      </c>
      <c r="AB19" s="69">
        <v>0</v>
      </c>
      <c r="AC19" s="69">
        <v>0</v>
      </c>
      <c r="AD19" s="59">
        <f t="shared" si="8"/>
        <v>0</v>
      </c>
      <c r="AE19" s="67">
        <v>0</v>
      </c>
      <c r="AF19" s="67">
        <v>0</v>
      </c>
      <c r="AG19" s="67">
        <v>0</v>
      </c>
      <c r="AH19" s="61">
        <f t="shared" si="9"/>
        <v>0</v>
      </c>
      <c r="AI19" s="60">
        <v>0</v>
      </c>
      <c r="AJ19" s="68">
        <v>0</v>
      </c>
      <c r="AK19" s="61">
        <f t="shared" si="10"/>
        <v>0</v>
      </c>
      <c r="AL19" s="62">
        <f t="shared" si="11"/>
        <v>0</v>
      </c>
      <c r="AM19" s="69">
        <v>0</v>
      </c>
      <c r="AN19" s="69">
        <v>0</v>
      </c>
      <c r="AO19" s="59">
        <f t="shared" si="12"/>
        <v>0</v>
      </c>
      <c r="AP19" s="67">
        <v>0</v>
      </c>
      <c r="AQ19" s="67">
        <v>0</v>
      </c>
      <c r="AR19" s="67">
        <v>0</v>
      </c>
      <c r="AS19" s="61">
        <f t="shared" si="13"/>
        <v>0</v>
      </c>
      <c r="AT19" s="60">
        <v>0</v>
      </c>
      <c r="AU19" s="68">
        <v>0</v>
      </c>
      <c r="AV19" s="61">
        <f t="shared" si="14"/>
        <v>0</v>
      </c>
      <c r="AW19" s="62">
        <f t="shared" si="15"/>
        <v>0</v>
      </c>
    </row>
    <row r="20" ht="117" customHeight="1">
      <c r="A20" s="53" t="s">
        <v>45</v>
      </c>
      <c r="B20" s="54">
        <v>9</v>
      </c>
      <c r="C20" s="64" t="s">
        <v>54</v>
      </c>
      <c r="D20" s="56">
        <v>0</v>
      </c>
      <c r="E20" s="65">
        <v>60000</v>
      </c>
      <c r="F20" s="66">
        <v>0</v>
      </c>
      <c r="G20" s="66">
        <v>0</v>
      </c>
      <c r="H20" s="59">
        <f t="shared" si="0"/>
        <v>0</v>
      </c>
      <c r="I20" s="67">
        <v>0</v>
      </c>
      <c r="J20" s="67">
        <v>0</v>
      </c>
      <c r="K20" s="67">
        <v>0</v>
      </c>
      <c r="L20" s="61">
        <f t="shared" si="1"/>
        <v>0</v>
      </c>
      <c r="M20" s="67">
        <v>0</v>
      </c>
      <c r="N20" s="68">
        <v>0</v>
      </c>
      <c r="O20" s="61">
        <f t="shared" si="2"/>
        <v>0</v>
      </c>
      <c r="P20" s="62">
        <f t="shared" si="3"/>
        <v>0</v>
      </c>
      <c r="Q20" s="69">
        <v>0</v>
      </c>
      <c r="R20" s="69">
        <v>0</v>
      </c>
      <c r="S20" s="59">
        <f t="shared" si="4"/>
        <v>0</v>
      </c>
      <c r="T20" s="67">
        <v>0</v>
      </c>
      <c r="U20" s="67">
        <v>0</v>
      </c>
      <c r="V20" s="67">
        <v>0</v>
      </c>
      <c r="W20" s="61">
        <f t="shared" si="5"/>
        <v>0</v>
      </c>
      <c r="X20" s="60">
        <v>0</v>
      </c>
      <c r="Y20" s="68">
        <v>0</v>
      </c>
      <c r="Z20" s="61">
        <f t="shared" si="6"/>
        <v>0</v>
      </c>
      <c r="AA20" s="62">
        <f t="shared" si="7"/>
        <v>0</v>
      </c>
      <c r="AB20" s="69">
        <v>0</v>
      </c>
      <c r="AC20" s="69">
        <v>0</v>
      </c>
      <c r="AD20" s="59">
        <f t="shared" si="8"/>
        <v>0</v>
      </c>
      <c r="AE20" s="67">
        <v>0</v>
      </c>
      <c r="AF20" s="67">
        <v>0</v>
      </c>
      <c r="AG20" s="67">
        <v>0</v>
      </c>
      <c r="AH20" s="61">
        <f t="shared" si="9"/>
        <v>0</v>
      </c>
      <c r="AI20" s="60">
        <v>0</v>
      </c>
      <c r="AJ20" s="68">
        <v>0</v>
      </c>
      <c r="AK20" s="61">
        <f t="shared" si="10"/>
        <v>0</v>
      </c>
      <c r="AL20" s="62">
        <f t="shared" si="11"/>
        <v>0</v>
      </c>
      <c r="AM20" s="69">
        <v>0</v>
      </c>
      <c r="AN20" s="69">
        <v>0</v>
      </c>
      <c r="AO20" s="59">
        <f t="shared" si="12"/>
        <v>0</v>
      </c>
      <c r="AP20" s="67">
        <v>0</v>
      </c>
      <c r="AQ20" s="67">
        <v>0</v>
      </c>
      <c r="AR20" s="67">
        <v>0</v>
      </c>
      <c r="AS20" s="61">
        <f t="shared" si="13"/>
        <v>0</v>
      </c>
      <c r="AT20" s="60">
        <v>0</v>
      </c>
      <c r="AU20" s="68">
        <v>0</v>
      </c>
      <c r="AV20" s="61">
        <f t="shared" si="14"/>
        <v>0</v>
      </c>
      <c r="AW20" s="62">
        <f t="shared" si="15"/>
        <v>0</v>
      </c>
    </row>
    <row r="21" ht="121.5" customHeight="1">
      <c r="A21" s="53" t="s">
        <v>45</v>
      </c>
      <c r="B21" s="54">
        <v>10</v>
      </c>
      <c r="C21" s="64" t="s">
        <v>55</v>
      </c>
      <c r="D21" s="56">
        <v>0</v>
      </c>
      <c r="E21" s="65">
        <v>80000</v>
      </c>
      <c r="F21" s="66">
        <v>0</v>
      </c>
      <c r="G21" s="66">
        <v>0</v>
      </c>
      <c r="H21" s="59">
        <f t="shared" si="0"/>
        <v>0</v>
      </c>
      <c r="I21" s="67">
        <v>0</v>
      </c>
      <c r="J21" s="67">
        <v>0</v>
      </c>
      <c r="K21" s="67">
        <v>0</v>
      </c>
      <c r="L21" s="61">
        <f t="shared" si="1"/>
        <v>0</v>
      </c>
      <c r="M21" s="67">
        <v>0</v>
      </c>
      <c r="N21" s="68">
        <v>0</v>
      </c>
      <c r="O21" s="61">
        <f t="shared" si="2"/>
        <v>0</v>
      </c>
      <c r="P21" s="62">
        <f t="shared" si="3"/>
        <v>0</v>
      </c>
      <c r="Q21" s="69">
        <v>0</v>
      </c>
      <c r="R21" s="69">
        <v>0</v>
      </c>
      <c r="S21" s="59">
        <f t="shared" si="4"/>
        <v>0</v>
      </c>
      <c r="T21" s="67">
        <v>0</v>
      </c>
      <c r="U21" s="67">
        <v>0</v>
      </c>
      <c r="V21" s="67">
        <v>0</v>
      </c>
      <c r="W21" s="61">
        <f t="shared" si="5"/>
        <v>0</v>
      </c>
      <c r="X21" s="60">
        <v>0</v>
      </c>
      <c r="Y21" s="68">
        <v>0</v>
      </c>
      <c r="Z21" s="61">
        <f t="shared" si="6"/>
        <v>0</v>
      </c>
      <c r="AA21" s="62">
        <f t="shared" si="7"/>
        <v>0</v>
      </c>
      <c r="AB21" s="69">
        <v>0</v>
      </c>
      <c r="AC21" s="69">
        <v>0</v>
      </c>
      <c r="AD21" s="59">
        <f t="shared" si="8"/>
        <v>0</v>
      </c>
      <c r="AE21" s="67">
        <v>0</v>
      </c>
      <c r="AF21" s="67">
        <v>0</v>
      </c>
      <c r="AG21" s="67">
        <v>0</v>
      </c>
      <c r="AH21" s="61">
        <f t="shared" si="9"/>
        <v>0</v>
      </c>
      <c r="AI21" s="60">
        <v>0</v>
      </c>
      <c r="AJ21" s="68">
        <v>0</v>
      </c>
      <c r="AK21" s="61">
        <f t="shared" si="10"/>
        <v>0</v>
      </c>
      <c r="AL21" s="62">
        <f t="shared" si="11"/>
        <v>0</v>
      </c>
      <c r="AM21" s="69">
        <v>0</v>
      </c>
      <c r="AN21" s="69">
        <v>0</v>
      </c>
      <c r="AO21" s="59">
        <f t="shared" si="12"/>
        <v>0</v>
      </c>
      <c r="AP21" s="67">
        <v>0</v>
      </c>
      <c r="AQ21" s="67">
        <v>0</v>
      </c>
      <c r="AR21" s="67">
        <v>0</v>
      </c>
      <c r="AS21" s="61">
        <f t="shared" si="13"/>
        <v>0</v>
      </c>
      <c r="AT21" s="60">
        <v>0</v>
      </c>
      <c r="AU21" s="68">
        <v>0</v>
      </c>
      <c r="AV21" s="61">
        <f t="shared" si="14"/>
        <v>0</v>
      </c>
      <c r="AW21" s="62">
        <f t="shared" si="15"/>
        <v>0</v>
      </c>
    </row>
    <row r="22" ht="120">
      <c r="A22" s="53" t="s">
        <v>45</v>
      </c>
      <c r="B22" s="54">
        <v>11</v>
      </c>
      <c r="C22" s="64" t="s">
        <v>56</v>
      </c>
      <c r="D22" s="56">
        <v>0</v>
      </c>
      <c r="E22" s="65">
        <v>100000</v>
      </c>
      <c r="F22" s="66">
        <v>0</v>
      </c>
      <c r="G22" s="66">
        <v>0</v>
      </c>
      <c r="H22" s="59">
        <f t="shared" si="0"/>
        <v>0</v>
      </c>
      <c r="I22" s="67">
        <v>0</v>
      </c>
      <c r="J22" s="67">
        <v>0</v>
      </c>
      <c r="K22" s="67">
        <v>0</v>
      </c>
      <c r="L22" s="61">
        <f t="shared" si="1"/>
        <v>0</v>
      </c>
      <c r="M22" s="67">
        <v>0</v>
      </c>
      <c r="N22" s="68">
        <v>0</v>
      </c>
      <c r="O22" s="61">
        <f t="shared" si="2"/>
        <v>0</v>
      </c>
      <c r="P22" s="62">
        <f t="shared" si="3"/>
        <v>0</v>
      </c>
      <c r="Q22" s="69">
        <v>0</v>
      </c>
      <c r="R22" s="69">
        <v>0</v>
      </c>
      <c r="S22" s="59">
        <f t="shared" si="4"/>
        <v>0</v>
      </c>
      <c r="T22" s="67">
        <v>0</v>
      </c>
      <c r="U22" s="67">
        <v>0</v>
      </c>
      <c r="V22" s="67">
        <v>0</v>
      </c>
      <c r="W22" s="61">
        <f t="shared" si="5"/>
        <v>0</v>
      </c>
      <c r="X22" s="60">
        <v>0</v>
      </c>
      <c r="Y22" s="68">
        <v>0</v>
      </c>
      <c r="Z22" s="61">
        <f t="shared" si="6"/>
        <v>0</v>
      </c>
      <c r="AA22" s="62">
        <f t="shared" si="7"/>
        <v>0</v>
      </c>
      <c r="AB22" s="69">
        <v>0</v>
      </c>
      <c r="AC22" s="69">
        <v>0</v>
      </c>
      <c r="AD22" s="59">
        <f t="shared" si="8"/>
        <v>0</v>
      </c>
      <c r="AE22" s="67">
        <v>0</v>
      </c>
      <c r="AF22" s="67">
        <v>0</v>
      </c>
      <c r="AG22" s="67">
        <v>0</v>
      </c>
      <c r="AH22" s="61">
        <f t="shared" si="9"/>
        <v>0</v>
      </c>
      <c r="AI22" s="60">
        <v>0</v>
      </c>
      <c r="AJ22" s="68">
        <v>0</v>
      </c>
      <c r="AK22" s="61">
        <f t="shared" si="10"/>
        <v>0</v>
      </c>
      <c r="AL22" s="62">
        <f t="shared" si="11"/>
        <v>0</v>
      </c>
      <c r="AM22" s="69">
        <v>0</v>
      </c>
      <c r="AN22" s="69">
        <v>0</v>
      </c>
      <c r="AO22" s="59">
        <f t="shared" si="12"/>
        <v>0</v>
      </c>
      <c r="AP22" s="67">
        <v>0</v>
      </c>
      <c r="AQ22" s="67">
        <v>0</v>
      </c>
      <c r="AR22" s="67">
        <v>0</v>
      </c>
      <c r="AS22" s="61">
        <f t="shared" si="13"/>
        <v>0</v>
      </c>
      <c r="AT22" s="60">
        <v>0</v>
      </c>
      <c r="AU22" s="68">
        <v>0</v>
      </c>
      <c r="AV22" s="61">
        <f t="shared" si="14"/>
        <v>0</v>
      </c>
      <c r="AW22" s="62">
        <f t="shared" si="15"/>
        <v>0</v>
      </c>
    </row>
    <row r="23" ht="119.25" customHeight="1">
      <c r="A23" s="53" t="s">
        <v>45</v>
      </c>
      <c r="B23" s="54">
        <v>12</v>
      </c>
      <c r="C23" s="64" t="s">
        <v>57</v>
      </c>
      <c r="D23" s="56">
        <v>2000</v>
      </c>
      <c r="E23" s="65">
        <v>2000</v>
      </c>
      <c r="F23" s="66">
        <v>3</v>
      </c>
      <c r="G23" s="66">
        <v>0</v>
      </c>
      <c r="H23" s="59">
        <f t="shared" si="0"/>
        <v>3</v>
      </c>
      <c r="I23" s="67">
        <v>0.59999999999999998</v>
      </c>
      <c r="J23" s="67">
        <v>0.10000000000000001</v>
      </c>
      <c r="K23" s="67">
        <v>0</v>
      </c>
      <c r="L23" s="61">
        <f t="shared" si="1"/>
        <v>0.10000000000000001</v>
      </c>
      <c r="M23" s="67">
        <v>0</v>
      </c>
      <c r="N23" s="68">
        <v>0.10000000000000001</v>
      </c>
      <c r="O23" s="61">
        <f t="shared" si="2"/>
        <v>0</v>
      </c>
      <c r="P23" s="62">
        <f t="shared" si="3"/>
        <v>2.7000000000000002</v>
      </c>
      <c r="Q23" s="69">
        <v>3</v>
      </c>
      <c r="R23" s="69">
        <v>0</v>
      </c>
      <c r="S23" s="59">
        <f t="shared" si="4"/>
        <v>3</v>
      </c>
      <c r="T23" s="67">
        <v>0.59999999999999998</v>
      </c>
      <c r="U23" s="67">
        <v>0.10000000000000001</v>
      </c>
      <c r="V23" s="67">
        <v>0</v>
      </c>
      <c r="W23" s="61">
        <f t="shared" si="5"/>
        <v>0.10000000000000001</v>
      </c>
      <c r="X23" s="60">
        <v>0</v>
      </c>
      <c r="Y23" s="68">
        <v>0.10000000000000001</v>
      </c>
      <c r="Z23" s="61">
        <f t="shared" si="6"/>
        <v>0</v>
      </c>
      <c r="AA23" s="62">
        <f t="shared" si="7"/>
        <v>2.7000000000000002</v>
      </c>
      <c r="AB23" s="69">
        <v>3</v>
      </c>
      <c r="AC23" s="69">
        <v>0</v>
      </c>
      <c r="AD23" s="59">
        <f t="shared" si="8"/>
        <v>3</v>
      </c>
      <c r="AE23" s="67">
        <v>0.59999999999999998</v>
      </c>
      <c r="AF23" s="67">
        <v>0.10000000000000001</v>
      </c>
      <c r="AG23" s="67">
        <v>0</v>
      </c>
      <c r="AH23" s="61">
        <f t="shared" si="9"/>
        <v>0.10000000000000001</v>
      </c>
      <c r="AI23" s="60">
        <v>0</v>
      </c>
      <c r="AJ23" s="68">
        <v>0.10000000000000001</v>
      </c>
      <c r="AK23" s="61">
        <f t="shared" si="10"/>
        <v>0</v>
      </c>
      <c r="AL23" s="62">
        <f t="shared" si="11"/>
        <v>2.7000000000000002</v>
      </c>
      <c r="AM23" s="69">
        <v>3</v>
      </c>
      <c r="AN23" s="69">
        <v>0</v>
      </c>
      <c r="AO23" s="59">
        <f t="shared" si="12"/>
        <v>3</v>
      </c>
      <c r="AP23" s="67">
        <v>0.59999999999999998</v>
      </c>
      <c r="AQ23" s="67">
        <v>0.10000000000000001</v>
      </c>
      <c r="AR23" s="67">
        <v>0</v>
      </c>
      <c r="AS23" s="61">
        <f t="shared" si="13"/>
        <v>0.10000000000000001</v>
      </c>
      <c r="AT23" s="60">
        <v>0</v>
      </c>
      <c r="AU23" s="68">
        <v>0.10000000000000001</v>
      </c>
      <c r="AV23" s="61">
        <f t="shared" si="14"/>
        <v>0</v>
      </c>
      <c r="AW23" s="62">
        <f t="shared" si="15"/>
        <v>2.7000000000000002</v>
      </c>
    </row>
    <row r="24" ht="96">
      <c r="A24" s="53" t="s">
        <v>45</v>
      </c>
      <c r="B24" s="54">
        <v>13</v>
      </c>
      <c r="C24" s="64" t="s">
        <v>58</v>
      </c>
      <c r="D24" s="56">
        <v>22000</v>
      </c>
      <c r="E24" s="65">
        <v>44000</v>
      </c>
      <c r="F24" s="66">
        <v>58</v>
      </c>
      <c r="G24" s="66">
        <v>0</v>
      </c>
      <c r="H24" s="59">
        <f t="shared" si="0"/>
        <v>58</v>
      </c>
      <c r="I24" s="67">
        <v>23.600000000000001</v>
      </c>
      <c r="J24" s="67">
        <v>26.300000000000001</v>
      </c>
      <c r="K24" s="67">
        <v>0</v>
      </c>
      <c r="L24" s="61">
        <f t="shared" si="1"/>
        <v>26.300000000000001</v>
      </c>
      <c r="M24" s="67">
        <v>0</v>
      </c>
      <c r="N24" s="68">
        <v>26.300000000000001</v>
      </c>
      <c r="O24" s="61">
        <f t="shared" si="2"/>
        <v>0</v>
      </c>
      <c r="P24" s="62">
        <f t="shared" si="3"/>
        <v>1264.2</v>
      </c>
      <c r="Q24" s="69">
        <v>58</v>
      </c>
      <c r="R24" s="69">
        <v>0</v>
      </c>
      <c r="S24" s="59">
        <f t="shared" si="4"/>
        <v>58</v>
      </c>
      <c r="T24" s="67">
        <v>23.600000000000001</v>
      </c>
      <c r="U24" s="67">
        <v>24.800000000000001</v>
      </c>
      <c r="V24" s="67">
        <v>0</v>
      </c>
      <c r="W24" s="61">
        <f t="shared" si="5"/>
        <v>24.800000000000001</v>
      </c>
      <c r="X24" s="60">
        <v>0</v>
      </c>
      <c r="Y24" s="68">
        <v>24.800000000000001</v>
      </c>
      <c r="Z24" s="61">
        <f t="shared" si="6"/>
        <v>0</v>
      </c>
      <c r="AA24" s="62">
        <f t="shared" si="7"/>
        <v>1264.2</v>
      </c>
      <c r="AB24" s="69">
        <v>58</v>
      </c>
      <c r="AC24" s="69">
        <v>0</v>
      </c>
      <c r="AD24" s="59">
        <f t="shared" si="8"/>
        <v>58</v>
      </c>
      <c r="AE24" s="67">
        <v>23.600000000000001</v>
      </c>
      <c r="AF24" s="67">
        <v>26.699999999999999</v>
      </c>
      <c r="AG24" s="67">
        <v>0</v>
      </c>
      <c r="AH24" s="61">
        <f t="shared" si="9"/>
        <v>26.700000000000003</v>
      </c>
      <c r="AI24" s="60">
        <v>0</v>
      </c>
      <c r="AJ24" s="68">
        <v>26.699999999999999</v>
      </c>
      <c r="AK24" s="61">
        <f t="shared" si="10"/>
        <v>0</v>
      </c>
      <c r="AL24" s="62">
        <f t="shared" si="11"/>
        <v>1264.2</v>
      </c>
      <c r="AM24" s="69">
        <v>54</v>
      </c>
      <c r="AN24" s="69">
        <v>0</v>
      </c>
      <c r="AO24" s="59">
        <f t="shared" si="12"/>
        <v>54</v>
      </c>
      <c r="AP24" s="67">
        <v>23.600000000000001</v>
      </c>
      <c r="AQ24" s="67">
        <v>26</v>
      </c>
      <c r="AR24" s="67">
        <v>0</v>
      </c>
      <c r="AS24" s="61">
        <f t="shared" si="13"/>
        <v>26</v>
      </c>
      <c r="AT24" s="60">
        <v>0</v>
      </c>
      <c r="AU24" s="68">
        <v>26</v>
      </c>
      <c r="AV24" s="61">
        <f t="shared" si="14"/>
        <v>0</v>
      </c>
      <c r="AW24" s="62">
        <f t="shared" si="15"/>
        <v>1176.2</v>
      </c>
    </row>
    <row r="25" ht="108">
      <c r="A25" s="53" t="s">
        <v>45</v>
      </c>
      <c r="B25" s="54">
        <v>14</v>
      </c>
      <c r="C25" s="70" t="s">
        <v>59</v>
      </c>
      <c r="D25" s="71">
        <v>0</v>
      </c>
      <c r="E25" s="65">
        <v>44000</v>
      </c>
      <c r="F25" s="66">
        <v>0</v>
      </c>
      <c r="G25" s="66">
        <v>0</v>
      </c>
      <c r="H25" s="59">
        <f t="shared" si="0"/>
        <v>0</v>
      </c>
      <c r="I25" s="67">
        <v>0</v>
      </c>
      <c r="J25" s="67">
        <v>0</v>
      </c>
      <c r="K25" s="67">
        <v>0</v>
      </c>
      <c r="L25" s="61">
        <f t="shared" si="1"/>
        <v>0</v>
      </c>
      <c r="M25" s="67">
        <v>0</v>
      </c>
      <c r="N25" s="68">
        <v>0</v>
      </c>
      <c r="O25" s="61">
        <f t="shared" si="2"/>
        <v>0</v>
      </c>
      <c r="P25" s="62">
        <f t="shared" si="3"/>
        <v>0</v>
      </c>
      <c r="Q25" s="69">
        <v>0</v>
      </c>
      <c r="R25" s="69">
        <v>0</v>
      </c>
      <c r="S25" s="59">
        <f t="shared" si="4"/>
        <v>0</v>
      </c>
      <c r="T25" s="67">
        <v>0</v>
      </c>
      <c r="U25" s="67">
        <v>0</v>
      </c>
      <c r="V25" s="67">
        <v>0</v>
      </c>
      <c r="W25" s="61">
        <f t="shared" si="5"/>
        <v>0</v>
      </c>
      <c r="X25" s="60">
        <v>0</v>
      </c>
      <c r="Y25" s="68">
        <v>0</v>
      </c>
      <c r="Z25" s="61">
        <f t="shared" si="6"/>
        <v>0</v>
      </c>
      <c r="AA25" s="62">
        <f t="shared" si="7"/>
        <v>0</v>
      </c>
      <c r="AB25" s="69">
        <v>0</v>
      </c>
      <c r="AC25" s="69">
        <v>0</v>
      </c>
      <c r="AD25" s="59">
        <f t="shared" si="8"/>
        <v>0</v>
      </c>
      <c r="AE25" s="67">
        <v>0</v>
      </c>
      <c r="AF25" s="67">
        <v>0</v>
      </c>
      <c r="AG25" s="67">
        <v>0</v>
      </c>
      <c r="AH25" s="61">
        <f t="shared" si="9"/>
        <v>0</v>
      </c>
      <c r="AI25" s="60">
        <v>0</v>
      </c>
      <c r="AJ25" s="68">
        <v>0</v>
      </c>
      <c r="AK25" s="61">
        <f t="shared" si="10"/>
        <v>0</v>
      </c>
      <c r="AL25" s="62">
        <f t="shared" si="11"/>
        <v>0</v>
      </c>
      <c r="AM25" s="69">
        <v>0</v>
      </c>
      <c r="AN25" s="69">
        <v>0</v>
      </c>
      <c r="AO25" s="59">
        <f t="shared" si="12"/>
        <v>0</v>
      </c>
      <c r="AP25" s="67">
        <v>0</v>
      </c>
      <c r="AQ25" s="67">
        <v>0</v>
      </c>
      <c r="AR25" s="67">
        <v>0</v>
      </c>
      <c r="AS25" s="61">
        <f t="shared" si="13"/>
        <v>0</v>
      </c>
      <c r="AT25" s="60">
        <v>0</v>
      </c>
      <c r="AU25" s="68">
        <v>0</v>
      </c>
      <c r="AV25" s="61">
        <f t="shared" si="14"/>
        <v>0</v>
      </c>
      <c r="AW25" s="62">
        <f t="shared" si="15"/>
        <v>0</v>
      </c>
    </row>
    <row r="26" ht="107.25" customHeight="1">
      <c r="A26" s="53" t="s">
        <v>45</v>
      </c>
      <c r="B26" s="54">
        <v>15</v>
      </c>
      <c r="C26" s="70" t="s">
        <v>60</v>
      </c>
      <c r="D26" s="71">
        <v>0</v>
      </c>
      <c r="E26" s="65">
        <v>60000</v>
      </c>
      <c r="F26" s="66">
        <v>0</v>
      </c>
      <c r="G26" s="66">
        <v>0</v>
      </c>
      <c r="H26" s="59">
        <f t="shared" si="0"/>
        <v>0</v>
      </c>
      <c r="I26" s="67">
        <v>0</v>
      </c>
      <c r="J26" s="67">
        <v>0</v>
      </c>
      <c r="K26" s="67">
        <v>0</v>
      </c>
      <c r="L26" s="61">
        <f t="shared" si="1"/>
        <v>0</v>
      </c>
      <c r="M26" s="67">
        <v>0</v>
      </c>
      <c r="N26" s="68">
        <v>0</v>
      </c>
      <c r="O26" s="61">
        <f t="shared" si="2"/>
        <v>0</v>
      </c>
      <c r="P26" s="62">
        <f t="shared" si="3"/>
        <v>0</v>
      </c>
      <c r="Q26" s="69">
        <v>0</v>
      </c>
      <c r="R26" s="69">
        <v>0</v>
      </c>
      <c r="S26" s="59">
        <f t="shared" si="4"/>
        <v>0</v>
      </c>
      <c r="T26" s="67">
        <v>0</v>
      </c>
      <c r="U26" s="67">
        <v>0</v>
      </c>
      <c r="V26" s="67">
        <v>0</v>
      </c>
      <c r="W26" s="61">
        <f t="shared" si="5"/>
        <v>0</v>
      </c>
      <c r="X26" s="60">
        <v>0</v>
      </c>
      <c r="Y26" s="68">
        <v>0</v>
      </c>
      <c r="Z26" s="61">
        <f t="shared" si="6"/>
        <v>0</v>
      </c>
      <c r="AA26" s="62">
        <f t="shared" si="7"/>
        <v>0</v>
      </c>
      <c r="AB26" s="69">
        <v>0</v>
      </c>
      <c r="AC26" s="69">
        <v>0</v>
      </c>
      <c r="AD26" s="59">
        <f t="shared" si="8"/>
        <v>0</v>
      </c>
      <c r="AE26" s="67">
        <v>0</v>
      </c>
      <c r="AF26" s="67">
        <v>0</v>
      </c>
      <c r="AG26" s="67">
        <v>0</v>
      </c>
      <c r="AH26" s="61">
        <f t="shared" si="9"/>
        <v>0</v>
      </c>
      <c r="AI26" s="60">
        <v>0</v>
      </c>
      <c r="AJ26" s="68">
        <v>0</v>
      </c>
      <c r="AK26" s="61">
        <f t="shared" si="10"/>
        <v>0</v>
      </c>
      <c r="AL26" s="62">
        <f t="shared" si="11"/>
        <v>0</v>
      </c>
      <c r="AM26" s="69">
        <v>0</v>
      </c>
      <c r="AN26" s="69">
        <v>0</v>
      </c>
      <c r="AO26" s="59">
        <f t="shared" si="12"/>
        <v>0</v>
      </c>
      <c r="AP26" s="67">
        <v>0</v>
      </c>
      <c r="AQ26" s="67">
        <v>0</v>
      </c>
      <c r="AR26" s="67">
        <v>0</v>
      </c>
      <c r="AS26" s="61">
        <f t="shared" si="13"/>
        <v>0</v>
      </c>
      <c r="AT26" s="60">
        <v>0</v>
      </c>
      <c r="AU26" s="68">
        <v>0</v>
      </c>
      <c r="AV26" s="61">
        <f t="shared" si="14"/>
        <v>0</v>
      </c>
      <c r="AW26" s="62">
        <f t="shared" si="15"/>
        <v>0</v>
      </c>
    </row>
    <row r="27" ht="107.25" customHeight="1">
      <c r="A27" s="53" t="s">
        <v>45</v>
      </c>
      <c r="B27" s="54">
        <v>16</v>
      </c>
      <c r="C27" s="70" t="s">
        <v>61</v>
      </c>
      <c r="D27" s="71">
        <v>0</v>
      </c>
      <c r="E27" s="65">
        <v>80000</v>
      </c>
      <c r="F27" s="66">
        <v>0</v>
      </c>
      <c r="G27" s="66">
        <v>0</v>
      </c>
      <c r="H27" s="59">
        <f t="shared" si="0"/>
        <v>0</v>
      </c>
      <c r="I27" s="67">
        <v>0</v>
      </c>
      <c r="J27" s="67">
        <v>0</v>
      </c>
      <c r="K27" s="67">
        <v>0</v>
      </c>
      <c r="L27" s="61">
        <f t="shared" si="1"/>
        <v>0</v>
      </c>
      <c r="M27" s="67">
        <v>0</v>
      </c>
      <c r="N27" s="68">
        <v>0</v>
      </c>
      <c r="O27" s="61">
        <f t="shared" si="2"/>
        <v>0</v>
      </c>
      <c r="P27" s="62">
        <f t="shared" si="3"/>
        <v>0</v>
      </c>
      <c r="Q27" s="69">
        <v>0</v>
      </c>
      <c r="R27" s="69">
        <v>0</v>
      </c>
      <c r="S27" s="59">
        <f t="shared" si="4"/>
        <v>0</v>
      </c>
      <c r="T27" s="67">
        <v>0</v>
      </c>
      <c r="U27" s="67">
        <v>0</v>
      </c>
      <c r="V27" s="67">
        <v>0</v>
      </c>
      <c r="W27" s="61">
        <f t="shared" si="5"/>
        <v>0</v>
      </c>
      <c r="X27" s="60">
        <v>0</v>
      </c>
      <c r="Y27" s="68">
        <v>0</v>
      </c>
      <c r="Z27" s="61">
        <f t="shared" si="6"/>
        <v>0</v>
      </c>
      <c r="AA27" s="62">
        <f t="shared" si="7"/>
        <v>0</v>
      </c>
      <c r="AB27" s="69">
        <v>0</v>
      </c>
      <c r="AC27" s="69">
        <v>0</v>
      </c>
      <c r="AD27" s="59">
        <f t="shared" si="8"/>
        <v>0</v>
      </c>
      <c r="AE27" s="67">
        <v>0</v>
      </c>
      <c r="AF27" s="67">
        <v>0</v>
      </c>
      <c r="AG27" s="67">
        <v>0</v>
      </c>
      <c r="AH27" s="61">
        <f t="shared" si="9"/>
        <v>0</v>
      </c>
      <c r="AI27" s="60">
        <v>0</v>
      </c>
      <c r="AJ27" s="68">
        <v>0</v>
      </c>
      <c r="AK27" s="61">
        <f t="shared" si="10"/>
        <v>0</v>
      </c>
      <c r="AL27" s="62">
        <f t="shared" si="11"/>
        <v>0</v>
      </c>
      <c r="AM27" s="69">
        <v>0</v>
      </c>
      <c r="AN27" s="69">
        <v>0</v>
      </c>
      <c r="AO27" s="59">
        <f t="shared" si="12"/>
        <v>0</v>
      </c>
      <c r="AP27" s="67">
        <v>0</v>
      </c>
      <c r="AQ27" s="67">
        <v>0</v>
      </c>
      <c r="AR27" s="67">
        <v>0</v>
      </c>
      <c r="AS27" s="61">
        <f t="shared" si="13"/>
        <v>0</v>
      </c>
      <c r="AT27" s="60">
        <v>0</v>
      </c>
      <c r="AU27" s="68">
        <v>0</v>
      </c>
      <c r="AV27" s="61">
        <f t="shared" si="14"/>
        <v>0</v>
      </c>
      <c r="AW27" s="62">
        <f t="shared" si="15"/>
        <v>0</v>
      </c>
    </row>
    <row r="28" ht="96">
      <c r="A28" s="53" t="s">
        <v>45</v>
      </c>
      <c r="B28" s="54">
        <v>17</v>
      </c>
      <c r="C28" s="70" t="s">
        <v>62</v>
      </c>
      <c r="D28" s="71">
        <v>0</v>
      </c>
      <c r="E28" s="65">
        <v>100000</v>
      </c>
      <c r="F28" s="66">
        <v>0</v>
      </c>
      <c r="G28" s="66">
        <v>0</v>
      </c>
      <c r="H28" s="59">
        <f t="shared" si="0"/>
        <v>0</v>
      </c>
      <c r="I28" s="67">
        <v>0</v>
      </c>
      <c r="J28" s="67">
        <v>0</v>
      </c>
      <c r="K28" s="67">
        <v>0</v>
      </c>
      <c r="L28" s="61">
        <f t="shared" si="1"/>
        <v>0</v>
      </c>
      <c r="M28" s="67">
        <v>0</v>
      </c>
      <c r="N28" s="68">
        <v>0</v>
      </c>
      <c r="O28" s="61">
        <f t="shared" si="2"/>
        <v>0</v>
      </c>
      <c r="P28" s="62">
        <f t="shared" si="3"/>
        <v>0</v>
      </c>
      <c r="Q28" s="69">
        <v>0</v>
      </c>
      <c r="R28" s="69">
        <v>0</v>
      </c>
      <c r="S28" s="59">
        <f t="shared" si="4"/>
        <v>0</v>
      </c>
      <c r="T28" s="67">
        <v>0</v>
      </c>
      <c r="U28" s="67">
        <v>0</v>
      </c>
      <c r="V28" s="67">
        <v>0</v>
      </c>
      <c r="W28" s="61">
        <f t="shared" si="5"/>
        <v>0</v>
      </c>
      <c r="X28" s="60">
        <v>0</v>
      </c>
      <c r="Y28" s="68">
        <v>0</v>
      </c>
      <c r="Z28" s="61">
        <f t="shared" si="6"/>
        <v>0</v>
      </c>
      <c r="AA28" s="62">
        <f t="shared" si="7"/>
        <v>0</v>
      </c>
      <c r="AB28" s="69">
        <v>0</v>
      </c>
      <c r="AC28" s="69">
        <v>0</v>
      </c>
      <c r="AD28" s="59">
        <f t="shared" si="8"/>
        <v>0</v>
      </c>
      <c r="AE28" s="67">
        <v>0</v>
      </c>
      <c r="AF28" s="67">
        <v>0</v>
      </c>
      <c r="AG28" s="67">
        <v>0</v>
      </c>
      <c r="AH28" s="61">
        <f t="shared" si="9"/>
        <v>0</v>
      </c>
      <c r="AI28" s="60">
        <v>0</v>
      </c>
      <c r="AJ28" s="68">
        <v>0</v>
      </c>
      <c r="AK28" s="61">
        <f t="shared" si="10"/>
        <v>0</v>
      </c>
      <c r="AL28" s="62">
        <f t="shared" si="11"/>
        <v>0</v>
      </c>
      <c r="AM28" s="69">
        <v>0</v>
      </c>
      <c r="AN28" s="69">
        <v>0</v>
      </c>
      <c r="AO28" s="59">
        <f t="shared" si="12"/>
        <v>0</v>
      </c>
      <c r="AP28" s="67">
        <v>0</v>
      </c>
      <c r="AQ28" s="67">
        <v>0</v>
      </c>
      <c r="AR28" s="67">
        <v>0</v>
      </c>
      <c r="AS28" s="61">
        <f t="shared" si="13"/>
        <v>0</v>
      </c>
      <c r="AT28" s="60">
        <v>0</v>
      </c>
      <c r="AU28" s="68">
        <v>0</v>
      </c>
      <c r="AV28" s="61">
        <f t="shared" si="14"/>
        <v>0</v>
      </c>
      <c r="AW28" s="62">
        <f t="shared" si="15"/>
        <v>0</v>
      </c>
    </row>
    <row r="29" ht="108">
      <c r="A29" s="53"/>
      <c r="B29" s="54">
        <v>18</v>
      </c>
      <c r="C29" s="72" t="s">
        <v>63</v>
      </c>
      <c r="D29" s="71"/>
      <c r="E29" s="65"/>
      <c r="F29" s="66">
        <v>0</v>
      </c>
      <c r="G29" s="66">
        <v>0</v>
      </c>
      <c r="H29" s="59">
        <f t="shared" si="0"/>
        <v>0</v>
      </c>
      <c r="I29" s="67">
        <v>0</v>
      </c>
      <c r="J29" s="67">
        <v>0</v>
      </c>
      <c r="K29" s="67">
        <v>0</v>
      </c>
      <c r="L29" s="61">
        <f t="shared" si="1"/>
        <v>0</v>
      </c>
      <c r="M29" s="67">
        <v>0</v>
      </c>
      <c r="N29" s="68">
        <v>0</v>
      </c>
      <c r="O29" s="61">
        <f t="shared" si="2"/>
        <v>0</v>
      </c>
      <c r="P29" s="62">
        <f t="shared" si="3"/>
        <v>0</v>
      </c>
      <c r="Q29" s="69">
        <v>0</v>
      </c>
      <c r="R29" s="69">
        <v>0</v>
      </c>
      <c r="S29" s="59">
        <f t="shared" si="4"/>
        <v>0</v>
      </c>
      <c r="T29" s="67">
        <v>0</v>
      </c>
      <c r="U29" s="67">
        <v>0</v>
      </c>
      <c r="V29" s="67">
        <v>0</v>
      </c>
      <c r="W29" s="61">
        <f t="shared" si="5"/>
        <v>0</v>
      </c>
      <c r="X29" s="60">
        <v>0</v>
      </c>
      <c r="Y29" s="68">
        <v>0</v>
      </c>
      <c r="Z29" s="61">
        <f t="shared" si="6"/>
        <v>0</v>
      </c>
      <c r="AA29" s="62">
        <f t="shared" si="7"/>
        <v>0</v>
      </c>
      <c r="AB29" s="69">
        <v>0</v>
      </c>
      <c r="AC29" s="69">
        <v>0</v>
      </c>
      <c r="AD29" s="59">
        <f t="shared" si="8"/>
        <v>0</v>
      </c>
      <c r="AE29" s="67">
        <v>0</v>
      </c>
      <c r="AF29" s="67">
        <v>0</v>
      </c>
      <c r="AG29" s="67">
        <v>0</v>
      </c>
      <c r="AH29" s="61">
        <f t="shared" si="9"/>
        <v>0</v>
      </c>
      <c r="AI29" s="60">
        <v>0</v>
      </c>
      <c r="AJ29" s="68">
        <v>0</v>
      </c>
      <c r="AK29" s="61">
        <f t="shared" si="10"/>
        <v>0</v>
      </c>
      <c r="AL29" s="62">
        <f t="shared" si="11"/>
        <v>0</v>
      </c>
      <c r="AM29" s="69">
        <v>0</v>
      </c>
      <c r="AN29" s="69">
        <v>0</v>
      </c>
      <c r="AO29" s="59">
        <f t="shared" si="12"/>
        <v>0</v>
      </c>
      <c r="AP29" s="67">
        <v>0</v>
      </c>
      <c r="AQ29" s="67">
        <v>0</v>
      </c>
      <c r="AR29" s="67">
        <v>0</v>
      </c>
      <c r="AS29" s="61">
        <f t="shared" si="13"/>
        <v>0</v>
      </c>
      <c r="AT29" s="60">
        <v>0</v>
      </c>
      <c r="AU29" s="68">
        <v>0</v>
      </c>
      <c r="AV29" s="61">
        <f t="shared" si="14"/>
        <v>0</v>
      </c>
      <c r="AW29" s="62">
        <f t="shared" si="15"/>
        <v>0</v>
      </c>
    </row>
    <row r="30" ht="84">
      <c r="A30" s="53" t="s">
        <v>45</v>
      </c>
      <c r="B30" s="54">
        <v>19</v>
      </c>
      <c r="C30" s="73" t="s">
        <v>64</v>
      </c>
      <c r="D30" s="56">
        <v>350</v>
      </c>
      <c r="E30" s="65">
        <v>700</v>
      </c>
      <c r="F30" s="66">
        <v>996</v>
      </c>
      <c r="G30" s="66">
        <v>0</v>
      </c>
      <c r="H30" s="59">
        <f t="shared" si="0"/>
        <v>996</v>
      </c>
      <c r="I30" s="67">
        <v>51</v>
      </c>
      <c r="J30" s="67">
        <v>6.7000000000000002</v>
      </c>
      <c r="K30" s="67">
        <v>0</v>
      </c>
      <c r="L30" s="61">
        <f t="shared" si="1"/>
        <v>6.7000000000000002</v>
      </c>
      <c r="M30" s="67">
        <v>0</v>
      </c>
      <c r="N30" s="68">
        <v>6.7000000000000002</v>
      </c>
      <c r="O30" s="61">
        <f t="shared" si="2"/>
        <v>0</v>
      </c>
      <c r="P30" s="62">
        <f t="shared" si="3"/>
        <v>323.10000000000002</v>
      </c>
      <c r="Q30" s="69">
        <v>996</v>
      </c>
      <c r="R30" s="69">
        <v>0</v>
      </c>
      <c r="S30" s="59">
        <f t="shared" si="4"/>
        <v>996</v>
      </c>
      <c r="T30" s="67">
        <v>51</v>
      </c>
      <c r="U30" s="67">
        <v>7.2999999999999998</v>
      </c>
      <c r="V30" s="67">
        <v>0</v>
      </c>
      <c r="W30" s="61">
        <f t="shared" si="5"/>
        <v>7.3000000000000007</v>
      </c>
      <c r="X30" s="60">
        <v>0</v>
      </c>
      <c r="Y30" s="68">
        <v>7.2999999999999998</v>
      </c>
      <c r="Z30" s="61">
        <f t="shared" si="6"/>
        <v>0</v>
      </c>
      <c r="AA30" s="62">
        <f t="shared" si="7"/>
        <v>323.10000000000002</v>
      </c>
      <c r="AB30" s="69">
        <v>996</v>
      </c>
      <c r="AC30" s="69">
        <v>0</v>
      </c>
      <c r="AD30" s="59">
        <f t="shared" si="8"/>
        <v>996</v>
      </c>
      <c r="AE30" s="67">
        <v>51</v>
      </c>
      <c r="AF30" s="67">
        <v>7.4000000000000004</v>
      </c>
      <c r="AG30" s="67">
        <v>0</v>
      </c>
      <c r="AH30" s="61">
        <f t="shared" si="9"/>
        <v>7.4000000000000004</v>
      </c>
      <c r="AI30" s="60">
        <v>0</v>
      </c>
      <c r="AJ30" s="68">
        <v>7.4000000000000004</v>
      </c>
      <c r="AK30" s="61">
        <f t="shared" si="10"/>
        <v>0</v>
      </c>
      <c r="AL30" s="62">
        <f t="shared" si="11"/>
        <v>323.10000000000002</v>
      </c>
      <c r="AM30" s="69">
        <v>996</v>
      </c>
      <c r="AN30" s="69">
        <v>0</v>
      </c>
      <c r="AO30" s="59">
        <f t="shared" si="12"/>
        <v>996</v>
      </c>
      <c r="AP30" s="67">
        <v>51</v>
      </c>
      <c r="AQ30" s="67">
        <v>7.0999999999999996</v>
      </c>
      <c r="AR30" s="67">
        <v>0</v>
      </c>
      <c r="AS30" s="61">
        <f t="shared" si="13"/>
        <v>7.1000000000000005</v>
      </c>
      <c r="AT30" s="60">
        <v>0</v>
      </c>
      <c r="AU30" s="68">
        <v>7.0999999999999996</v>
      </c>
      <c r="AV30" s="61">
        <f t="shared" si="14"/>
        <v>0</v>
      </c>
      <c r="AW30" s="62">
        <f t="shared" si="15"/>
        <v>323.10000000000002</v>
      </c>
    </row>
    <row r="31" ht="72">
      <c r="A31" s="53" t="s">
        <v>45</v>
      </c>
      <c r="B31" s="54">
        <v>20</v>
      </c>
      <c r="C31" s="64" t="s">
        <v>65</v>
      </c>
      <c r="D31" s="56">
        <v>350</v>
      </c>
      <c r="E31" s="65">
        <v>700</v>
      </c>
      <c r="F31" s="66">
        <v>97096</v>
      </c>
      <c r="G31" s="66">
        <v>0</v>
      </c>
      <c r="H31" s="59">
        <f t="shared" si="0"/>
        <v>97096</v>
      </c>
      <c r="I31" s="67">
        <v>1.6000000000000001</v>
      </c>
      <c r="J31" s="67">
        <v>711</v>
      </c>
      <c r="K31" s="67">
        <v>0</v>
      </c>
      <c r="L31" s="61">
        <f t="shared" si="1"/>
        <v>711</v>
      </c>
      <c r="M31" s="67">
        <v>0</v>
      </c>
      <c r="N31" s="68">
        <v>711</v>
      </c>
      <c r="O31" s="61">
        <f t="shared" si="2"/>
        <v>0</v>
      </c>
      <c r="P31" s="62">
        <f t="shared" si="3"/>
        <v>33982.800000000003</v>
      </c>
      <c r="Q31" s="69">
        <v>98096</v>
      </c>
      <c r="R31" s="69">
        <v>0</v>
      </c>
      <c r="S31" s="59">
        <f t="shared" si="4"/>
        <v>98096</v>
      </c>
      <c r="T31" s="67">
        <v>1.6000000000000001</v>
      </c>
      <c r="U31" s="67">
        <v>676.29999999999995</v>
      </c>
      <c r="V31" s="67">
        <v>0</v>
      </c>
      <c r="W31" s="61">
        <f t="shared" si="5"/>
        <v>676.30000000000007</v>
      </c>
      <c r="X31" s="60">
        <v>0</v>
      </c>
      <c r="Y31" s="68">
        <v>676.29999999999995</v>
      </c>
      <c r="Z31" s="61">
        <f t="shared" si="6"/>
        <v>0</v>
      </c>
      <c r="AA31" s="62">
        <f t="shared" si="7"/>
        <v>34332.800000000003</v>
      </c>
      <c r="AB31" s="69">
        <v>98096</v>
      </c>
      <c r="AC31" s="69">
        <v>0</v>
      </c>
      <c r="AD31" s="59">
        <f t="shared" si="8"/>
        <v>98096</v>
      </c>
      <c r="AE31" s="67">
        <v>1.6000000000000001</v>
      </c>
      <c r="AF31" s="67">
        <v>725.89999999999998</v>
      </c>
      <c r="AG31" s="67">
        <v>0</v>
      </c>
      <c r="AH31" s="61">
        <f t="shared" si="9"/>
        <v>725.90000000000009</v>
      </c>
      <c r="AI31" s="60">
        <v>0</v>
      </c>
      <c r="AJ31" s="68">
        <v>725.89999999999998</v>
      </c>
      <c r="AK31" s="61">
        <f t="shared" si="10"/>
        <v>0</v>
      </c>
      <c r="AL31" s="62">
        <f t="shared" si="11"/>
        <v>34332.800000000003</v>
      </c>
      <c r="AM31" s="69">
        <v>98096</v>
      </c>
      <c r="AN31" s="69">
        <v>0</v>
      </c>
      <c r="AO31" s="59">
        <f t="shared" si="12"/>
        <v>98096</v>
      </c>
      <c r="AP31" s="67">
        <v>1.6000000000000001</v>
      </c>
      <c r="AQ31" s="67">
        <v>759.39999999999998</v>
      </c>
      <c r="AR31" s="67">
        <v>0</v>
      </c>
      <c r="AS31" s="61">
        <f t="shared" si="13"/>
        <v>759.40000000000009</v>
      </c>
      <c r="AT31" s="60">
        <v>0</v>
      </c>
      <c r="AU31" s="68">
        <v>759.39999999999998</v>
      </c>
      <c r="AV31" s="61">
        <f t="shared" si="14"/>
        <v>0</v>
      </c>
      <c r="AW31" s="62">
        <f t="shared" si="15"/>
        <v>34332.800000000003</v>
      </c>
    </row>
    <row r="32" ht="36">
      <c r="A32" s="53" t="s">
        <v>45</v>
      </c>
      <c r="B32" s="54">
        <v>21</v>
      </c>
      <c r="C32" s="64" t="s">
        <v>66</v>
      </c>
      <c r="D32" s="56">
        <v>100</v>
      </c>
      <c r="E32" s="65">
        <v>200</v>
      </c>
      <c r="F32" s="66">
        <v>126</v>
      </c>
      <c r="G32" s="66">
        <v>0</v>
      </c>
      <c r="H32" s="59">
        <f t="shared" si="0"/>
        <v>126</v>
      </c>
      <c r="I32" s="67">
        <v>0.29999999999999999</v>
      </c>
      <c r="J32" s="67">
        <v>0.29999999999999999</v>
      </c>
      <c r="K32" s="67">
        <v>0</v>
      </c>
      <c r="L32" s="61">
        <f t="shared" si="1"/>
        <v>0.30000000000000004</v>
      </c>
      <c r="M32" s="67">
        <v>0</v>
      </c>
      <c r="N32" s="68">
        <v>0.29999999999999999</v>
      </c>
      <c r="O32" s="61">
        <f t="shared" si="2"/>
        <v>0</v>
      </c>
      <c r="P32" s="62">
        <f t="shared" si="3"/>
        <v>12.5</v>
      </c>
      <c r="Q32" s="69">
        <v>126</v>
      </c>
      <c r="R32" s="69">
        <v>0</v>
      </c>
      <c r="S32" s="59">
        <f t="shared" si="4"/>
        <v>126</v>
      </c>
      <c r="T32" s="67">
        <v>0.29999999999999999</v>
      </c>
      <c r="U32" s="67">
        <v>0.20000000000000001</v>
      </c>
      <c r="V32" s="67">
        <v>0</v>
      </c>
      <c r="W32" s="61">
        <f t="shared" si="5"/>
        <v>0.20000000000000001</v>
      </c>
      <c r="X32" s="60">
        <v>0</v>
      </c>
      <c r="Y32" s="68">
        <v>0.20000000000000001</v>
      </c>
      <c r="Z32" s="61">
        <f t="shared" si="6"/>
        <v>0</v>
      </c>
      <c r="AA32" s="62">
        <f t="shared" si="7"/>
        <v>12.5</v>
      </c>
      <c r="AB32" s="69">
        <v>126</v>
      </c>
      <c r="AC32" s="69">
        <v>0</v>
      </c>
      <c r="AD32" s="59">
        <f t="shared" si="8"/>
        <v>126</v>
      </c>
      <c r="AE32" s="67">
        <v>0.29999999999999999</v>
      </c>
      <c r="AF32" s="67">
        <v>0.29999999999999999</v>
      </c>
      <c r="AG32" s="67">
        <v>0</v>
      </c>
      <c r="AH32" s="61">
        <f t="shared" si="9"/>
        <v>0.30000000000000004</v>
      </c>
      <c r="AI32" s="60">
        <v>0</v>
      </c>
      <c r="AJ32" s="68">
        <v>0.29999999999999999</v>
      </c>
      <c r="AK32" s="61">
        <f t="shared" si="10"/>
        <v>0</v>
      </c>
      <c r="AL32" s="62">
        <f t="shared" si="11"/>
        <v>12.5</v>
      </c>
      <c r="AM32" s="69">
        <v>126</v>
      </c>
      <c r="AN32" s="69">
        <v>0</v>
      </c>
      <c r="AO32" s="59">
        <f t="shared" si="12"/>
        <v>126</v>
      </c>
      <c r="AP32" s="67">
        <v>0.29999999999999999</v>
      </c>
      <c r="AQ32" s="67">
        <v>0.29999999999999999</v>
      </c>
      <c r="AR32" s="67">
        <v>0</v>
      </c>
      <c r="AS32" s="61">
        <f t="shared" si="13"/>
        <v>0.30000000000000004</v>
      </c>
      <c r="AT32" s="60">
        <v>0</v>
      </c>
      <c r="AU32" s="68">
        <v>0.29999999999999999</v>
      </c>
      <c r="AV32" s="61">
        <f t="shared" si="14"/>
        <v>0</v>
      </c>
      <c r="AW32" s="62">
        <f t="shared" si="15"/>
        <v>12.5</v>
      </c>
    </row>
    <row r="33" ht="117.75" customHeight="1">
      <c r="A33" s="53" t="s">
        <v>45</v>
      </c>
      <c r="B33" s="54">
        <v>22</v>
      </c>
      <c r="C33" s="64" t="s">
        <v>67</v>
      </c>
      <c r="D33" s="56">
        <v>2000</v>
      </c>
      <c r="E33" s="65">
        <v>2000</v>
      </c>
      <c r="F33" s="66">
        <v>210</v>
      </c>
      <c r="G33" s="66">
        <v>0</v>
      </c>
      <c r="H33" s="59">
        <f t="shared" si="0"/>
        <v>210</v>
      </c>
      <c r="I33" s="67">
        <v>8.6999999999999993</v>
      </c>
      <c r="J33" s="67">
        <v>4.2999999999999998</v>
      </c>
      <c r="K33" s="67">
        <v>0</v>
      </c>
      <c r="L33" s="61">
        <f t="shared" si="1"/>
        <v>4.2999999999999998</v>
      </c>
      <c r="M33" s="67">
        <v>0</v>
      </c>
      <c r="N33" s="68">
        <v>4.2999999999999998</v>
      </c>
      <c r="O33" s="61">
        <f t="shared" si="2"/>
        <v>0</v>
      </c>
      <c r="P33" s="62">
        <f t="shared" si="3"/>
        <v>205.70000000000002</v>
      </c>
      <c r="Q33" s="69">
        <v>210</v>
      </c>
      <c r="R33" s="69">
        <v>0</v>
      </c>
      <c r="S33" s="59">
        <f t="shared" si="4"/>
        <v>210</v>
      </c>
      <c r="T33" s="67">
        <v>8.6999999999999993</v>
      </c>
      <c r="U33" s="67">
        <v>4</v>
      </c>
      <c r="V33" s="67">
        <v>0</v>
      </c>
      <c r="W33" s="61">
        <f t="shared" si="5"/>
        <v>4</v>
      </c>
      <c r="X33" s="60">
        <v>0</v>
      </c>
      <c r="Y33" s="68">
        <v>4</v>
      </c>
      <c r="Z33" s="61">
        <f t="shared" si="6"/>
        <v>0</v>
      </c>
      <c r="AA33" s="62">
        <f t="shared" si="7"/>
        <v>205.70000000000002</v>
      </c>
      <c r="AB33" s="69">
        <v>210</v>
      </c>
      <c r="AC33" s="69">
        <v>0</v>
      </c>
      <c r="AD33" s="59">
        <f t="shared" si="8"/>
        <v>210</v>
      </c>
      <c r="AE33" s="67">
        <v>8.6999999999999993</v>
      </c>
      <c r="AF33" s="67">
        <v>4.2999999999999998</v>
      </c>
      <c r="AG33" s="67">
        <v>0</v>
      </c>
      <c r="AH33" s="61">
        <f t="shared" si="9"/>
        <v>4.2999999999999998</v>
      </c>
      <c r="AI33" s="60">
        <v>0</v>
      </c>
      <c r="AJ33" s="68">
        <v>4.2999999999999998</v>
      </c>
      <c r="AK33" s="61">
        <f t="shared" si="10"/>
        <v>0</v>
      </c>
      <c r="AL33" s="62">
        <f t="shared" si="11"/>
        <v>205.70000000000002</v>
      </c>
      <c r="AM33" s="69">
        <v>210</v>
      </c>
      <c r="AN33" s="69">
        <v>0</v>
      </c>
      <c r="AO33" s="59">
        <f t="shared" si="12"/>
        <v>210</v>
      </c>
      <c r="AP33" s="67">
        <v>8.6999999999999993</v>
      </c>
      <c r="AQ33" s="67">
        <v>4.5</v>
      </c>
      <c r="AR33" s="67">
        <v>0</v>
      </c>
      <c r="AS33" s="61">
        <f t="shared" si="13"/>
        <v>4.5</v>
      </c>
      <c r="AT33" s="60">
        <v>0</v>
      </c>
      <c r="AU33" s="68">
        <v>4.5</v>
      </c>
      <c r="AV33" s="61">
        <f t="shared" si="14"/>
        <v>0</v>
      </c>
      <c r="AW33" s="62">
        <f t="shared" si="15"/>
        <v>205.70000000000002</v>
      </c>
    </row>
    <row r="34" ht="84">
      <c r="A34" s="53" t="s">
        <v>45</v>
      </c>
      <c r="B34" s="54">
        <v>23</v>
      </c>
      <c r="C34" s="64" t="s">
        <v>68</v>
      </c>
      <c r="D34" s="56">
        <v>350</v>
      </c>
      <c r="E34" s="65">
        <v>700</v>
      </c>
      <c r="F34" s="66">
        <v>15588</v>
      </c>
      <c r="G34" s="66">
        <v>0</v>
      </c>
      <c r="H34" s="59">
        <f t="shared" si="0"/>
        <v>15588</v>
      </c>
      <c r="I34" s="67">
        <v>25.399999999999999</v>
      </c>
      <c r="J34" s="67">
        <v>113.09999999999999</v>
      </c>
      <c r="K34" s="67">
        <v>0</v>
      </c>
      <c r="L34" s="61">
        <f t="shared" si="1"/>
        <v>113.10000000000001</v>
      </c>
      <c r="M34" s="67">
        <v>0</v>
      </c>
      <c r="N34" s="68">
        <v>113.09999999999999</v>
      </c>
      <c r="O34" s="61">
        <f t="shared" si="2"/>
        <v>0</v>
      </c>
      <c r="P34" s="62">
        <f t="shared" si="3"/>
        <v>5443.1000000000004</v>
      </c>
      <c r="Q34" s="69">
        <v>15592</v>
      </c>
      <c r="R34" s="69">
        <v>0</v>
      </c>
      <c r="S34" s="59">
        <f t="shared" si="4"/>
        <v>15592</v>
      </c>
      <c r="T34" s="67">
        <v>25.399999999999999</v>
      </c>
      <c r="U34" s="67">
        <v>106.90000000000001</v>
      </c>
      <c r="V34" s="67">
        <v>0</v>
      </c>
      <c r="W34" s="61">
        <f t="shared" si="5"/>
        <v>106.90000000000001</v>
      </c>
      <c r="X34" s="60">
        <v>0</v>
      </c>
      <c r="Y34" s="68">
        <v>106.90000000000001</v>
      </c>
      <c r="Z34" s="61">
        <f t="shared" si="6"/>
        <v>0</v>
      </c>
      <c r="AA34" s="62">
        <f t="shared" si="7"/>
        <v>5444.5</v>
      </c>
      <c r="AB34" s="69">
        <v>15592</v>
      </c>
      <c r="AC34" s="69">
        <v>0</v>
      </c>
      <c r="AD34" s="59">
        <f t="shared" si="8"/>
        <v>15592</v>
      </c>
      <c r="AE34" s="67">
        <v>25.899999999999999</v>
      </c>
      <c r="AF34" s="67">
        <v>114.8</v>
      </c>
      <c r="AG34" s="67">
        <v>0</v>
      </c>
      <c r="AH34" s="61">
        <f t="shared" si="9"/>
        <v>114.80000000000001</v>
      </c>
      <c r="AI34" s="60">
        <v>0</v>
      </c>
      <c r="AJ34" s="68">
        <v>114.8</v>
      </c>
      <c r="AK34" s="61">
        <f t="shared" si="10"/>
        <v>0</v>
      </c>
      <c r="AL34" s="62">
        <f t="shared" si="11"/>
        <v>5444.3000000000002</v>
      </c>
      <c r="AM34" s="69">
        <v>16792</v>
      </c>
      <c r="AN34" s="69">
        <v>0</v>
      </c>
      <c r="AO34" s="59">
        <f t="shared" si="12"/>
        <v>16792</v>
      </c>
      <c r="AP34" s="67">
        <v>25.399999999999999</v>
      </c>
      <c r="AQ34" s="67">
        <v>129.69999999999999</v>
      </c>
      <c r="AR34" s="67">
        <v>0</v>
      </c>
      <c r="AS34" s="61">
        <f t="shared" si="13"/>
        <v>129.70000000000002</v>
      </c>
      <c r="AT34" s="60">
        <v>0</v>
      </c>
      <c r="AU34" s="68">
        <v>129.69999999999999</v>
      </c>
      <c r="AV34" s="61">
        <f t="shared" si="14"/>
        <v>0</v>
      </c>
      <c r="AW34" s="62">
        <f t="shared" si="15"/>
        <v>5864.5</v>
      </c>
    </row>
    <row r="35" ht="92.25" customHeight="1">
      <c r="A35" s="53" t="s">
        <v>45</v>
      </c>
      <c r="B35" s="54">
        <v>24</v>
      </c>
      <c r="C35" s="74" t="s">
        <v>69</v>
      </c>
      <c r="D35" s="75">
        <v>1000</v>
      </c>
      <c r="E35" s="65">
        <v>2000</v>
      </c>
      <c r="F35" s="66">
        <v>11375</v>
      </c>
      <c r="G35" s="66">
        <v>-10000</v>
      </c>
      <c r="H35" s="59">
        <f t="shared" si="0"/>
        <v>1375</v>
      </c>
      <c r="I35" s="67">
        <v>20.899999999999999</v>
      </c>
      <c r="J35" s="67">
        <v>28.399999999999999</v>
      </c>
      <c r="K35" s="67">
        <v>0</v>
      </c>
      <c r="L35" s="61">
        <f t="shared" si="1"/>
        <v>28.400000000000002</v>
      </c>
      <c r="M35" s="67">
        <v>0</v>
      </c>
      <c r="N35" s="68">
        <v>28.399999999999999</v>
      </c>
      <c r="O35" s="61">
        <f t="shared" si="2"/>
        <v>0</v>
      </c>
      <c r="P35" s="62">
        <f t="shared" si="3"/>
        <v>1364.6000000000001</v>
      </c>
      <c r="Q35" s="69">
        <v>1393</v>
      </c>
      <c r="R35" s="69">
        <v>0</v>
      </c>
      <c r="S35" s="59">
        <f t="shared" si="4"/>
        <v>1393</v>
      </c>
      <c r="T35" s="67">
        <v>20.899999999999999</v>
      </c>
      <c r="U35" s="67">
        <v>27.100000000000001</v>
      </c>
      <c r="V35" s="67">
        <v>0</v>
      </c>
      <c r="W35" s="61">
        <f t="shared" si="5"/>
        <v>27.100000000000001</v>
      </c>
      <c r="X35" s="60">
        <v>0</v>
      </c>
      <c r="Y35" s="68">
        <v>27.100000000000001</v>
      </c>
      <c r="Z35" s="61">
        <f t="shared" si="6"/>
        <v>0</v>
      </c>
      <c r="AA35" s="62">
        <f t="shared" si="7"/>
        <v>1382.6000000000001</v>
      </c>
      <c r="AB35" s="69">
        <v>1393</v>
      </c>
      <c r="AC35" s="69">
        <v>0</v>
      </c>
      <c r="AD35" s="59">
        <f t="shared" si="8"/>
        <v>1393</v>
      </c>
      <c r="AE35" s="67">
        <v>20.199999999999999</v>
      </c>
      <c r="AF35" s="67">
        <v>29.199999999999999</v>
      </c>
      <c r="AG35" s="67">
        <v>0</v>
      </c>
      <c r="AH35" s="61">
        <f t="shared" si="9"/>
        <v>29.200000000000003</v>
      </c>
      <c r="AI35" s="60">
        <v>0</v>
      </c>
      <c r="AJ35" s="68">
        <v>29.199999999999999</v>
      </c>
      <c r="AK35" s="61">
        <f t="shared" si="10"/>
        <v>0</v>
      </c>
      <c r="AL35" s="62">
        <f t="shared" si="11"/>
        <v>1382.9000000000001</v>
      </c>
      <c r="AM35" s="69">
        <v>1395</v>
      </c>
      <c r="AN35" s="69">
        <v>0</v>
      </c>
      <c r="AO35" s="59">
        <f t="shared" si="12"/>
        <v>1395</v>
      </c>
      <c r="AP35" s="67">
        <v>20.899999999999999</v>
      </c>
      <c r="AQ35" s="67">
        <v>30.600000000000001</v>
      </c>
      <c r="AR35" s="67">
        <v>0</v>
      </c>
      <c r="AS35" s="61">
        <f t="shared" si="13"/>
        <v>30.600000000000001</v>
      </c>
      <c r="AT35" s="60">
        <v>0</v>
      </c>
      <c r="AU35" s="68">
        <v>30.600000000000001</v>
      </c>
      <c r="AV35" s="61">
        <f t="shared" si="14"/>
        <v>0</v>
      </c>
      <c r="AW35" s="62">
        <f t="shared" si="15"/>
        <v>1384.6000000000001</v>
      </c>
    </row>
    <row r="36" ht="48">
      <c r="A36" s="53" t="s">
        <v>45</v>
      </c>
      <c r="B36" s="54">
        <v>25</v>
      </c>
      <c r="C36" s="64" t="s">
        <v>70</v>
      </c>
      <c r="D36" s="56">
        <v>1000</v>
      </c>
      <c r="E36" s="65">
        <v>2000</v>
      </c>
      <c r="F36" s="66">
        <v>136</v>
      </c>
      <c r="G36" s="66">
        <v>-80</v>
      </c>
      <c r="H36" s="59">
        <f t="shared" si="0"/>
        <v>56</v>
      </c>
      <c r="I36" s="67">
        <v>2.7999999999999998</v>
      </c>
      <c r="J36" s="67">
        <v>1.1000000000000001</v>
      </c>
      <c r="K36" s="67">
        <v>0</v>
      </c>
      <c r="L36" s="61">
        <f t="shared" si="1"/>
        <v>1.1000000000000001</v>
      </c>
      <c r="M36" s="67">
        <v>0</v>
      </c>
      <c r="N36" s="68">
        <v>1.1000000000000001</v>
      </c>
      <c r="O36" s="61">
        <f t="shared" si="2"/>
        <v>0</v>
      </c>
      <c r="P36" s="62">
        <f t="shared" si="3"/>
        <v>54.600000000000001</v>
      </c>
      <c r="Q36" s="69">
        <v>56</v>
      </c>
      <c r="R36" s="69">
        <v>0</v>
      </c>
      <c r="S36" s="59">
        <f t="shared" si="4"/>
        <v>56</v>
      </c>
      <c r="T36" s="67">
        <v>2.7999999999999998</v>
      </c>
      <c r="U36" s="67">
        <v>1.1000000000000001</v>
      </c>
      <c r="V36" s="67">
        <v>0</v>
      </c>
      <c r="W36" s="61">
        <f t="shared" si="5"/>
        <v>1.1000000000000001</v>
      </c>
      <c r="X36" s="60">
        <v>0</v>
      </c>
      <c r="Y36" s="68">
        <v>1.1000000000000001</v>
      </c>
      <c r="Z36" s="61">
        <f t="shared" si="6"/>
        <v>0</v>
      </c>
      <c r="AA36" s="62">
        <f t="shared" si="7"/>
        <v>54.600000000000001</v>
      </c>
      <c r="AB36" s="69">
        <v>56</v>
      </c>
      <c r="AC36" s="69">
        <v>0</v>
      </c>
      <c r="AD36" s="59">
        <f t="shared" si="8"/>
        <v>56</v>
      </c>
      <c r="AE36" s="67">
        <v>2.7999999999999998</v>
      </c>
      <c r="AF36" s="67">
        <v>1.2</v>
      </c>
      <c r="AG36" s="67">
        <v>0</v>
      </c>
      <c r="AH36" s="61">
        <f t="shared" si="9"/>
        <v>1.2000000000000002</v>
      </c>
      <c r="AI36" s="60">
        <v>0</v>
      </c>
      <c r="AJ36" s="68">
        <v>1.2</v>
      </c>
      <c r="AK36" s="61">
        <f t="shared" si="10"/>
        <v>0</v>
      </c>
      <c r="AL36" s="62">
        <f t="shared" si="11"/>
        <v>54.600000000000001</v>
      </c>
      <c r="AM36" s="69">
        <v>56</v>
      </c>
      <c r="AN36" s="69">
        <v>0</v>
      </c>
      <c r="AO36" s="59">
        <f t="shared" si="12"/>
        <v>56</v>
      </c>
      <c r="AP36" s="67">
        <v>2.7999999999999998</v>
      </c>
      <c r="AQ36" s="67">
        <v>1.2</v>
      </c>
      <c r="AR36" s="67">
        <v>0</v>
      </c>
      <c r="AS36" s="61">
        <f t="shared" si="13"/>
        <v>1.2000000000000002</v>
      </c>
      <c r="AT36" s="60">
        <v>0</v>
      </c>
      <c r="AU36" s="68">
        <v>1.2</v>
      </c>
      <c r="AV36" s="61">
        <f t="shared" si="14"/>
        <v>0</v>
      </c>
      <c r="AW36" s="62">
        <f t="shared" si="15"/>
        <v>54.600000000000001</v>
      </c>
    </row>
    <row r="37" ht="60">
      <c r="A37" s="53"/>
      <c r="B37" s="54">
        <v>26</v>
      </c>
      <c r="C37" s="72" t="s">
        <v>71</v>
      </c>
      <c r="D37" s="56"/>
      <c r="E37" s="65">
        <v>4000</v>
      </c>
      <c r="F37" s="66">
        <v>3000</v>
      </c>
      <c r="G37" s="66">
        <v>0</v>
      </c>
      <c r="H37" s="59">
        <f t="shared" si="0"/>
        <v>3000</v>
      </c>
      <c r="I37" s="67">
        <v>3.1000000000000001</v>
      </c>
      <c r="J37" s="67">
        <v>124.7</v>
      </c>
      <c r="K37" s="67">
        <v>0</v>
      </c>
      <c r="L37" s="61">
        <f t="shared" si="1"/>
        <v>124.7</v>
      </c>
      <c r="M37" s="67">
        <v>0</v>
      </c>
      <c r="N37" s="68">
        <v>124.7</v>
      </c>
      <c r="O37" s="61">
        <f t="shared" si="2"/>
        <v>0</v>
      </c>
      <c r="P37" s="62">
        <f t="shared" si="3"/>
        <v>5998.5</v>
      </c>
      <c r="Q37" s="69">
        <v>3000</v>
      </c>
      <c r="R37" s="69">
        <v>0</v>
      </c>
      <c r="S37" s="59">
        <f t="shared" si="4"/>
        <v>3000</v>
      </c>
      <c r="T37" s="67">
        <v>3.1000000000000001</v>
      </c>
      <c r="U37" s="67">
        <v>117.8</v>
      </c>
      <c r="V37" s="67">
        <v>0</v>
      </c>
      <c r="W37" s="61">
        <f t="shared" si="5"/>
        <v>117.80000000000001</v>
      </c>
      <c r="X37" s="60">
        <v>0</v>
      </c>
      <c r="Y37" s="68">
        <v>117.8</v>
      </c>
      <c r="Z37" s="61">
        <f t="shared" si="6"/>
        <v>0</v>
      </c>
      <c r="AA37" s="62">
        <f t="shared" si="7"/>
        <v>5998.5</v>
      </c>
      <c r="AB37" s="69">
        <v>3000</v>
      </c>
      <c r="AC37" s="69">
        <v>0</v>
      </c>
      <c r="AD37" s="59">
        <f t="shared" si="8"/>
        <v>3000</v>
      </c>
      <c r="AE37" s="67">
        <v>3.1000000000000001</v>
      </c>
      <c r="AF37" s="67">
        <v>126.5</v>
      </c>
      <c r="AG37" s="67">
        <v>0</v>
      </c>
      <c r="AH37" s="61">
        <f t="shared" si="9"/>
        <v>126.5</v>
      </c>
      <c r="AI37" s="60">
        <v>0</v>
      </c>
      <c r="AJ37" s="68">
        <v>126.5</v>
      </c>
      <c r="AK37" s="61">
        <f t="shared" si="10"/>
        <v>0</v>
      </c>
      <c r="AL37" s="62">
        <f t="shared" si="11"/>
        <v>5998.5</v>
      </c>
      <c r="AM37" s="69">
        <v>3051</v>
      </c>
      <c r="AN37" s="69">
        <v>0</v>
      </c>
      <c r="AO37" s="59">
        <f t="shared" si="12"/>
        <v>3051</v>
      </c>
      <c r="AP37" s="67">
        <v>3.1000000000000001</v>
      </c>
      <c r="AQ37" s="67">
        <v>134.90000000000001</v>
      </c>
      <c r="AR37" s="67">
        <v>0</v>
      </c>
      <c r="AS37" s="61">
        <f t="shared" si="13"/>
        <v>134.90000000000001</v>
      </c>
      <c r="AT37" s="60">
        <v>0</v>
      </c>
      <c r="AU37" s="68">
        <v>134.90000000000001</v>
      </c>
      <c r="AV37" s="61">
        <f t="shared" si="14"/>
        <v>0</v>
      </c>
      <c r="AW37" s="62">
        <f t="shared" si="15"/>
        <v>6100.5</v>
      </c>
    </row>
    <row r="38" ht="60">
      <c r="A38" s="53"/>
      <c r="B38" s="54">
        <v>27</v>
      </c>
      <c r="C38" s="72" t="s">
        <v>72</v>
      </c>
      <c r="D38" s="56"/>
      <c r="E38" s="65">
        <v>44000</v>
      </c>
      <c r="F38" s="66">
        <v>0</v>
      </c>
      <c r="G38" s="66">
        <v>0</v>
      </c>
      <c r="H38" s="59">
        <f t="shared" si="0"/>
        <v>0</v>
      </c>
      <c r="I38" s="67">
        <v>0</v>
      </c>
      <c r="J38" s="67">
        <v>0</v>
      </c>
      <c r="K38" s="67">
        <v>0</v>
      </c>
      <c r="L38" s="61">
        <f t="shared" si="1"/>
        <v>0</v>
      </c>
      <c r="M38" s="67">
        <v>0</v>
      </c>
      <c r="N38" s="68">
        <v>0</v>
      </c>
      <c r="O38" s="61">
        <f t="shared" si="2"/>
        <v>0</v>
      </c>
      <c r="P38" s="62">
        <f t="shared" si="3"/>
        <v>0</v>
      </c>
      <c r="Q38" s="69">
        <v>0</v>
      </c>
      <c r="R38" s="69">
        <v>0</v>
      </c>
      <c r="S38" s="59">
        <f t="shared" si="4"/>
        <v>0</v>
      </c>
      <c r="T38" s="67">
        <v>0</v>
      </c>
      <c r="U38" s="67">
        <v>0</v>
      </c>
      <c r="V38" s="67">
        <v>0</v>
      </c>
      <c r="W38" s="61">
        <f t="shared" si="5"/>
        <v>0</v>
      </c>
      <c r="X38" s="60">
        <v>0</v>
      </c>
      <c r="Y38" s="68">
        <v>0</v>
      </c>
      <c r="Z38" s="61">
        <f t="shared" si="6"/>
        <v>0</v>
      </c>
      <c r="AA38" s="62">
        <f t="shared" si="7"/>
        <v>0</v>
      </c>
      <c r="AB38" s="69">
        <v>0</v>
      </c>
      <c r="AC38" s="69">
        <v>0</v>
      </c>
      <c r="AD38" s="59">
        <f t="shared" si="8"/>
        <v>0</v>
      </c>
      <c r="AE38" s="67">
        <v>0</v>
      </c>
      <c r="AF38" s="67">
        <v>0</v>
      </c>
      <c r="AG38" s="67">
        <v>0</v>
      </c>
      <c r="AH38" s="61">
        <f t="shared" si="9"/>
        <v>0</v>
      </c>
      <c r="AI38" s="60">
        <v>0</v>
      </c>
      <c r="AJ38" s="68">
        <v>0</v>
      </c>
      <c r="AK38" s="61">
        <f t="shared" si="10"/>
        <v>0</v>
      </c>
      <c r="AL38" s="62">
        <f t="shared" si="11"/>
        <v>0</v>
      </c>
      <c r="AM38" s="69">
        <v>0</v>
      </c>
      <c r="AN38" s="69">
        <v>0</v>
      </c>
      <c r="AO38" s="59">
        <f t="shared" si="12"/>
        <v>0</v>
      </c>
      <c r="AP38" s="67">
        <v>0</v>
      </c>
      <c r="AQ38" s="67">
        <v>0</v>
      </c>
      <c r="AR38" s="67">
        <v>0</v>
      </c>
      <c r="AS38" s="61">
        <f t="shared" si="13"/>
        <v>0</v>
      </c>
      <c r="AT38" s="60">
        <v>0</v>
      </c>
      <c r="AU38" s="68">
        <v>0</v>
      </c>
      <c r="AV38" s="61">
        <f t="shared" si="14"/>
        <v>0</v>
      </c>
      <c r="AW38" s="62">
        <f t="shared" si="15"/>
        <v>0</v>
      </c>
    </row>
    <row r="39" ht="60">
      <c r="A39" s="53" t="s">
        <v>45</v>
      </c>
      <c r="B39" s="54">
        <v>28</v>
      </c>
      <c r="C39" s="64" t="s">
        <v>73</v>
      </c>
      <c r="D39" s="56">
        <v>350</v>
      </c>
      <c r="E39" s="65">
        <v>700</v>
      </c>
      <c r="F39" s="66">
        <v>3000</v>
      </c>
      <c r="G39" s="66">
        <v>0</v>
      </c>
      <c r="H39" s="59">
        <f t="shared" si="0"/>
        <v>3000</v>
      </c>
      <c r="I39" s="67">
        <v>3.1000000000000001</v>
      </c>
      <c r="J39" s="67">
        <v>21.800000000000001</v>
      </c>
      <c r="K39" s="67">
        <v>0</v>
      </c>
      <c r="L39" s="61">
        <f t="shared" si="1"/>
        <v>21.800000000000001</v>
      </c>
      <c r="M39" s="67">
        <v>0</v>
      </c>
      <c r="N39" s="68">
        <v>21.800000000000001</v>
      </c>
      <c r="O39" s="61">
        <f t="shared" si="2"/>
        <v>0</v>
      </c>
      <c r="P39" s="62">
        <f t="shared" si="3"/>
        <v>1048.5</v>
      </c>
      <c r="Q39" s="69">
        <v>3000</v>
      </c>
      <c r="R39" s="69">
        <v>0</v>
      </c>
      <c r="S39" s="59">
        <f t="shared" si="4"/>
        <v>3000</v>
      </c>
      <c r="T39" s="67">
        <v>3.1000000000000001</v>
      </c>
      <c r="U39" s="67">
        <v>20.600000000000001</v>
      </c>
      <c r="V39" s="67">
        <v>0</v>
      </c>
      <c r="W39" s="61">
        <f t="shared" si="5"/>
        <v>20.600000000000001</v>
      </c>
      <c r="X39" s="60">
        <v>0</v>
      </c>
      <c r="Y39" s="68">
        <v>20.600000000000001</v>
      </c>
      <c r="Z39" s="61">
        <f t="shared" si="6"/>
        <v>0</v>
      </c>
      <c r="AA39" s="62">
        <f t="shared" si="7"/>
        <v>1048.5</v>
      </c>
      <c r="AB39" s="69">
        <v>3000</v>
      </c>
      <c r="AC39" s="69">
        <v>0</v>
      </c>
      <c r="AD39" s="59">
        <f t="shared" si="8"/>
        <v>3000</v>
      </c>
      <c r="AE39" s="67">
        <v>3.1000000000000001</v>
      </c>
      <c r="AF39" s="67">
        <v>22.100000000000001</v>
      </c>
      <c r="AG39" s="67">
        <v>0</v>
      </c>
      <c r="AH39" s="61">
        <f t="shared" si="9"/>
        <v>22.100000000000001</v>
      </c>
      <c r="AI39" s="60">
        <v>0</v>
      </c>
      <c r="AJ39" s="68">
        <v>22.100000000000001</v>
      </c>
      <c r="AK39" s="61">
        <f t="shared" si="10"/>
        <v>0</v>
      </c>
      <c r="AL39" s="62">
        <f t="shared" si="11"/>
        <v>1048.5</v>
      </c>
      <c r="AM39" s="69">
        <v>3000</v>
      </c>
      <c r="AN39" s="69">
        <v>0</v>
      </c>
      <c r="AO39" s="59">
        <f t="shared" si="12"/>
        <v>3000</v>
      </c>
      <c r="AP39" s="67">
        <v>3.1000000000000001</v>
      </c>
      <c r="AQ39" s="67">
        <v>23.199999999999999</v>
      </c>
      <c r="AR39" s="67">
        <v>0</v>
      </c>
      <c r="AS39" s="61">
        <f t="shared" si="13"/>
        <v>23.200000000000003</v>
      </c>
      <c r="AT39" s="60">
        <v>0</v>
      </c>
      <c r="AU39" s="68">
        <v>23.199999999999999</v>
      </c>
      <c r="AV39" s="61">
        <f t="shared" si="14"/>
        <v>0</v>
      </c>
      <c r="AW39" s="62">
        <f t="shared" si="15"/>
        <v>1048.5</v>
      </c>
    </row>
    <row r="40" ht="68.25" customHeight="1">
      <c r="A40" s="53" t="s">
        <v>45</v>
      </c>
      <c r="B40" s="54">
        <v>29</v>
      </c>
      <c r="C40" s="74" t="s">
        <v>74</v>
      </c>
      <c r="D40" s="75">
        <v>1000</v>
      </c>
      <c r="E40" s="65">
        <v>2000</v>
      </c>
      <c r="F40" s="66">
        <v>1000</v>
      </c>
      <c r="G40" s="66">
        <v>0</v>
      </c>
      <c r="H40" s="59">
        <f t="shared" si="0"/>
        <v>1000</v>
      </c>
      <c r="I40" s="67">
        <v>1.3</v>
      </c>
      <c r="J40" s="67">
        <v>20.800000000000001</v>
      </c>
      <c r="K40" s="67">
        <v>0</v>
      </c>
      <c r="L40" s="61">
        <f t="shared" si="1"/>
        <v>20.800000000000001</v>
      </c>
      <c r="M40" s="67">
        <v>0</v>
      </c>
      <c r="N40" s="68">
        <v>20.800000000000001</v>
      </c>
      <c r="O40" s="61">
        <f t="shared" si="2"/>
        <v>0</v>
      </c>
      <c r="P40" s="62">
        <f t="shared" si="3"/>
        <v>999.40000000000009</v>
      </c>
      <c r="Q40" s="69">
        <v>1000</v>
      </c>
      <c r="R40" s="69">
        <v>0</v>
      </c>
      <c r="S40" s="59">
        <f t="shared" si="4"/>
        <v>1000</v>
      </c>
      <c r="T40" s="67">
        <v>1.3</v>
      </c>
      <c r="U40" s="67">
        <v>19.600000000000001</v>
      </c>
      <c r="V40" s="67">
        <v>0</v>
      </c>
      <c r="W40" s="61">
        <f t="shared" si="5"/>
        <v>19.600000000000001</v>
      </c>
      <c r="X40" s="60">
        <v>0</v>
      </c>
      <c r="Y40" s="68">
        <v>19.600000000000001</v>
      </c>
      <c r="Z40" s="61">
        <f t="shared" si="6"/>
        <v>0</v>
      </c>
      <c r="AA40" s="62">
        <f t="shared" si="7"/>
        <v>999.40000000000009</v>
      </c>
      <c r="AB40" s="69">
        <v>1000</v>
      </c>
      <c r="AC40" s="69">
        <v>0</v>
      </c>
      <c r="AD40" s="59">
        <f t="shared" si="8"/>
        <v>1000</v>
      </c>
      <c r="AE40" s="67">
        <v>1.3</v>
      </c>
      <c r="AF40" s="67">
        <v>21.100000000000001</v>
      </c>
      <c r="AG40" s="67">
        <v>0</v>
      </c>
      <c r="AH40" s="61">
        <f t="shared" si="9"/>
        <v>21.100000000000001</v>
      </c>
      <c r="AI40" s="60">
        <v>0</v>
      </c>
      <c r="AJ40" s="68">
        <v>21.100000000000001</v>
      </c>
      <c r="AK40" s="61">
        <f t="shared" si="10"/>
        <v>0</v>
      </c>
      <c r="AL40" s="62">
        <f t="shared" si="11"/>
        <v>999.40000000000009</v>
      </c>
      <c r="AM40" s="69">
        <v>1000</v>
      </c>
      <c r="AN40" s="69">
        <v>0</v>
      </c>
      <c r="AO40" s="59">
        <f t="shared" si="12"/>
        <v>1000</v>
      </c>
      <c r="AP40" s="67">
        <v>1.3</v>
      </c>
      <c r="AQ40" s="67">
        <v>22.100000000000001</v>
      </c>
      <c r="AR40" s="67">
        <v>0</v>
      </c>
      <c r="AS40" s="61">
        <f t="shared" si="13"/>
        <v>22.100000000000001</v>
      </c>
      <c r="AT40" s="60">
        <v>0</v>
      </c>
      <c r="AU40" s="68">
        <v>22.100000000000001</v>
      </c>
      <c r="AV40" s="61">
        <f t="shared" si="14"/>
        <v>0</v>
      </c>
      <c r="AW40" s="62">
        <f t="shared" si="15"/>
        <v>999.40000000000009</v>
      </c>
    </row>
    <row r="41" ht="84">
      <c r="A41" s="53" t="s">
        <v>45</v>
      </c>
      <c r="B41" s="54">
        <v>30</v>
      </c>
      <c r="C41" s="74" t="s">
        <v>75</v>
      </c>
      <c r="D41" s="75">
        <v>1000</v>
      </c>
      <c r="E41" s="65">
        <v>1000</v>
      </c>
      <c r="F41" s="66">
        <v>35254</v>
      </c>
      <c r="G41" s="66">
        <v>0</v>
      </c>
      <c r="H41" s="59">
        <f t="shared" si="0"/>
        <v>35254</v>
      </c>
      <c r="I41" s="67">
        <v>8.6999999999999993</v>
      </c>
      <c r="J41" s="67">
        <v>366.30000000000001</v>
      </c>
      <c r="K41" s="67">
        <v>0</v>
      </c>
      <c r="L41" s="61">
        <f t="shared" si="1"/>
        <v>366.30000000000001</v>
      </c>
      <c r="M41" s="67">
        <v>0</v>
      </c>
      <c r="N41" s="68">
        <v>366.30000000000001</v>
      </c>
      <c r="O41" s="61">
        <f t="shared" si="2"/>
        <v>0</v>
      </c>
      <c r="P41" s="62">
        <f t="shared" si="3"/>
        <v>17622.700000000001</v>
      </c>
      <c r="Q41" s="69">
        <v>35254</v>
      </c>
      <c r="R41" s="69">
        <v>0</v>
      </c>
      <c r="S41" s="59">
        <f t="shared" si="4"/>
        <v>35254</v>
      </c>
      <c r="T41" s="67">
        <v>8.6999999999999993</v>
      </c>
      <c r="U41" s="67">
        <v>345.89999999999998</v>
      </c>
      <c r="V41" s="67">
        <v>0</v>
      </c>
      <c r="W41" s="61">
        <f t="shared" si="5"/>
        <v>345.90000000000003</v>
      </c>
      <c r="X41" s="60">
        <v>0</v>
      </c>
      <c r="Y41" s="68">
        <v>345.89999999999998</v>
      </c>
      <c r="Z41" s="61">
        <f t="shared" si="6"/>
        <v>0</v>
      </c>
      <c r="AA41" s="62">
        <f t="shared" si="7"/>
        <v>17622.700000000001</v>
      </c>
      <c r="AB41" s="69">
        <v>35254</v>
      </c>
      <c r="AC41" s="69">
        <v>0</v>
      </c>
      <c r="AD41" s="59">
        <f t="shared" si="8"/>
        <v>35254</v>
      </c>
      <c r="AE41" s="67">
        <v>8.6999999999999993</v>
      </c>
      <c r="AF41" s="67">
        <v>371.60000000000002</v>
      </c>
      <c r="AG41" s="67">
        <v>0</v>
      </c>
      <c r="AH41" s="61">
        <f t="shared" si="9"/>
        <v>371.60000000000002</v>
      </c>
      <c r="AI41" s="60">
        <v>0</v>
      </c>
      <c r="AJ41" s="68">
        <v>371.60000000000002</v>
      </c>
      <c r="AK41" s="61">
        <f t="shared" si="10"/>
        <v>0</v>
      </c>
      <c r="AL41" s="62">
        <f t="shared" si="11"/>
        <v>17622.700000000001</v>
      </c>
      <c r="AM41" s="69">
        <v>35254</v>
      </c>
      <c r="AN41" s="69">
        <v>0</v>
      </c>
      <c r="AO41" s="59">
        <f t="shared" si="12"/>
        <v>35254</v>
      </c>
      <c r="AP41" s="67">
        <v>8.5999999999999996</v>
      </c>
      <c r="AQ41" s="67">
        <v>389.80000000000001</v>
      </c>
      <c r="AR41" s="67">
        <v>0</v>
      </c>
      <c r="AS41" s="61">
        <f t="shared" si="13"/>
        <v>389.80000000000001</v>
      </c>
      <c r="AT41" s="60">
        <v>0</v>
      </c>
      <c r="AU41" s="68">
        <v>389.80000000000001</v>
      </c>
      <c r="AV41" s="61">
        <f t="shared" si="14"/>
        <v>0</v>
      </c>
      <c r="AW41" s="62">
        <f t="shared" si="15"/>
        <v>17622.700000000001</v>
      </c>
    </row>
    <row r="42" ht="84">
      <c r="A42" s="53" t="s">
        <v>45</v>
      </c>
      <c r="B42" s="54">
        <v>31</v>
      </c>
      <c r="C42" s="74" t="s">
        <v>76</v>
      </c>
      <c r="D42" s="75">
        <v>4000</v>
      </c>
      <c r="E42" s="65">
        <v>4000</v>
      </c>
      <c r="F42" s="66">
        <v>12252</v>
      </c>
      <c r="G42" s="66">
        <v>-10000</v>
      </c>
      <c r="H42" s="59">
        <f t="shared" si="0"/>
        <v>2252</v>
      </c>
      <c r="I42" s="67">
        <v>1.6000000000000001</v>
      </c>
      <c r="J42" s="67">
        <v>93.599999999999994</v>
      </c>
      <c r="K42" s="67">
        <v>0</v>
      </c>
      <c r="L42" s="61">
        <f t="shared" si="1"/>
        <v>93.600000000000009</v>
      </c>
      <c r="M42" s="67">
        <v>0</v>
      </c>
      <c r="N42" s="68">
        <v>93.599999999999994</v>
      </c>
      <c r="O42" s="61">
        <f t="shared" si="2"/>
        <v>0</v>
      </c>
      <c r="P42" s="62">
        <f t="shared" si="3"/>
        <v>4503.1999999999998</v>
      </c>
      <c r="Q42" s="69">
        <v>2252</v>
      </c>
      <c r="R42" s="69">
        <v>0</v>
      </c>
      <c r="S42" s="59">
        <f t="shared" si="4"/>
        <v>2252</v>
      </c>
      <c r="T42" s="67">
        <v>1.6000000000000001</v>
      </c>
      <c r="U42" s="67">
        <v>88.400000000000006</v>
      </c>
      <c r="V42" s="67">
        <v>0</v>
      </c>
      <c r="W42" s="61">
        <f t="shared" si="5"/>
        <v>88.400000000000006</v>
      </c>
      <c r="X42" s="60">
        <v>0</v>
      </c>
      <c r="Y42" s="68">
        <v>88.400000000000006</v>
      </c>
      <c r="Z42" s="61">
        <f t="shared" si="6"/>
        <v>0</v>
      </c>
      <c r="AA42" s="62">
        <f t="shared" si="7"/>
        <v>4503.1999999999998</v>
      </c>
      <c r="AB42" s="69">
        <v>2252</v>
      </c>
      <c r="AC42" s="69">
        <v>0</v>
      </c>
      <c r="AD42" s="59">
        <f t="shared" si="8"/>
        <v>2252</v>
      </c>
      <c r="AE42" s="67">
        <v>1.6000000000000001</v>
      </c>
      <c r="AF42" s="67">
        <v>95</v>
      </c>
      <c r="AG42" s="67">
        <v>0</v>
      </c>
      <c r="AH42" s="61">
        <f t="shared" si="9"/>
        <v>95</v>
      </c>
      <c r="AI42" s="60">
        <v>0</v>
      </c>
      <c r="AJ42" s="68">
        <v>95</v>
      </c>
      <c r="AK42" s="61">
        <f t="shared" si="10"/>
        <v>0</v>
      </c>
      <c r="AL42" s="62">
        <f t="shared" si="11"/>
        <v>4503.1999999999998</v>
      </c>
      <c r="AM42" s="69">
        <v>2252</v>
      </c>
      <c r="AN42" s="69">
        <v>0</v>
      </c>
      <c r="AO42" s="59">
        <f t="shared" si="12"/>
        <v>2252</v>
      </c>
      <c r="AP42" s="67">
        <v>1.6000000000000001</v>
      </c>
      <c r="AQ42" s="67">
        <v>99.599999999999994</v>
      </c>
      <c r="AR42" s="67">
        <v>0</v>
      </c>
      <c r="AS42" s="61">
        <f t="shared" si="13"/>
        <v>99.600000000000009</v>
      </c>
      <c r="AT42" s="60">
        <v>0</v>
      </c>
      <c r="AU42" s="68">
        <v>99.599999999999994</v>
      </c>
      <c r="AV42" s="61">
        <f t="shared" si="14"/>
        <v>0</v>
      </c>
      <c r="AW42" s="62">
        <f t="shared" si="15"/>
        <v>4503.1999999999998</v>
      </c>
    </row>
    <row r="43" ht="36">
      <c r="A43" s="53" t="s">
        <v>45</v>
      </c>
      <c r="B43" s="54">
        <v>32</v>
      </c>
      <c r="C43" s="74" t="s">
        <v>77</v>
      </c>
      <c r="D43" s="75">
        <v>200</v>
      </c>
      <c r="E43" s="65">
        <v>400</v>
      </c>
      <c r="F43" s="66">
        <v>431</v>
      </c>
      <c r="G43" s="66">
        <v>0</v>
      </c>
      <c r="H43" s="59">
        <f t="shared" si="0"/>
        <v>431</v>
      </c>
      <c r="I43" s="67">
        <v>2.6000000000000001</v>
      </c>
      <c r="J43" s="67">
        <v>1.8</v>
      </c>
      <c r="K43" s="67">
        <v>0</v>
      </c>
      <c r="L43" s="61">
        <f t="shared" si="1"/>
        <v>1.8</v>
      </c>
      <c r="M43" s="67">
        <v>0</v>
      </c>
      <c r="N43" s="68">
        <v>1.8</v>
      </c>
      <c r="O43" s="61">
        <f t="shared" si="2"/>
        <v>0</v>
      </c>
      <c r="P43" s="62">
        <f t="shared" si="3"/>
        <v>84.900000000000006</v>
      </c>
      <c r="Q43" s="69">
        <v>431</v>
      </c>
      <c r="R43" s="69">
        <v>0</v>
      </c>
      <c r="S43" s="59">
        <f t="shared" si="4"/>
        <v>431</v>
      </c>
      <c r="T43" s="67">
        <v>2.6000000000000001</v>
      </c>
      <c r="U43" s="67">
        <v>1.7</v>
      </c>
      <c r="V43" s="67">
        <v>0</v>
      </c>
      <c r="W43" s="61">
        <f t="shared" si="5"/>
        <v>1.7000000000000002</v>
      </c>
      <c r="X43" s="60">
        <v>0</v>
      </c>
      <c r="Y43" s="68">
        <v>1.7</v>
      </c>
      <c r="Z43" s="61">
        <f t="shared" si="6"/>
        <v>0</v>
      </c>
      <c r="AA43" s="62">
        <f t="shared" si="7"/>
        <v>84.900000000000006</v>
      </c>
      <c r="AB43" s="69">
        <v>430</v>
      </c>
      <c r="AC43" s="69">
        <v>0</v>
      </c>
      <c r="AD43" s="59">
        <f t="shared" si="8"/>
        <v>430</v>
      </c>
      <c r="AE43" s="67">
        <v>2.6000000000000001</v>
      </c>
      <c r="AF43" s="67">
        <v>1.8</v>
      </c>
      <c r="AG43" s="67">
        <v>0</v>
      </c>
      <c r="AH43" s="61">
        <f t="shared" si="9"/>
        <v>1.8</v>
      </c>
      <c r="AI43" s="60">
        <v>0</v>
      </c>
      <c r="AJ43" s="68">
        <v>1.8</v>
      </c>
      <c r="AK43" s="61">
        <f t="shared" si="10"/>
        <v>0</v>
      </c>
      <c r="AL43" s="62">
        <f t="shared" si="11"/>
        <v>84.700000000000003</v>
      </c>
      <c r="AM43" s="69">
        <v>431</v>
      </c>
      <c r="AN43" s="69">
        <v>0</v>
      </c>
      <c r="AO43" s="59">
        <f t="shared" si="12"/>
        <v>431</v>
      </c>
      <c r="AP43" s="67">
        <v>2.6000000000000001</v>
      </c>
      <c r="AQ43" s="67">
        <v>1.8999999999999999</v>
      </c>
      <c r="AR43" s="67">
        <v>0</v>
      </c>
      <c r="AS43" s="61">
        <f t="shared" si="13"/>
        <v>1.9000000000000001</v>
      </c>
      <c r="AT43" s="60">
        <v>0</v>
      </c>
      <c r="AU43" s="68">
        <v>1.8999999999999999</v>
      </c>
      <c r="AV43" s="61">
        <f t="shared" si="14"/>
        <v>0</v>
      </c>
      <c r="AW43" s="62">
        <f t="shared" si="15"/>
        <v>84.900000000000006</v>
      </c>
    </row>
    <row r="44" ht="36">
      <c r="A44" s="53" t="s">
        <v>45</v>
      </c>
      <c r="B44" s="54">
        <v>33</v>
      </c>
      <c r="C44" s="74" t="s">
        <v>78</v>
      </c>
      <c r="D44" s="75">
        <v>600</v>
      </c>
      <c r="E44" s="65">
        <v>1200</v>
      </c>
      <c r="F44" s="66">
        <v>922</v>
      </c>
      <c r="G44" s="66">
        <v>-500</v>
      </c>
      <c r="H44" s="59">
        <f t="shared" si="0"/>
        <v>422</v>
      </c>
      <c r="I44" s="67">
        <v>3.5</v>
      </c>
      <c r="J44" s="67">
        <v>5.2000000000000002</v>
      </c>
      <c r="K44" s="67">
        <v>0</v>
      </c>
      <c r="L44" s="61">
        <f t="shared" si="1"/>
        <v>5.2000000000000002</v>
      </c>
      <c r="M44" s="67">
        <v>0</v>
      </c>
      <c r="N44" s="68">
        <v>5.2000000000000002</v>
      </c>
      <c r="O44" s="61">
        <f t="shared" si="2"/>
        <v>0</v>
      </c>
      <c r="P44" s="62">
        <f t="shared" si="3"/>
        <v>251.5</v>
      </c>
      <c r="Q44" s="69">
        <v>422</v>
      </c>
      <c r="R44" s="69">
        <v>0</v>
      </c>
      <c r="S44" s="59">
        <f t="shared" si="4"/>
        <v>422</v>
      </c>
      <c r="T44" s="67">
        <v>3.2999999999999998</v>
      </c>
      <c r="U44" s="67">
        <v>4.9000000000000004</v>
      </c>
      <c r="V44" s="67">
        <v>0</v>
      </c>
      <c r="W44" s="61">
        <f t="shared" si="5"/>
        <v>4.9000000000000004</v>
      </c>
      <c r="X44" s="60">
        <v>0</v>
      </c>
      <c r="Y44" s="68">
        <v>4.9000000000000004</v>
      </c>
      <c r="Z44" s="61">
        <f t="shared" si="6"/>
        <v>0</v>
      </c>
      <c r="AA44" s="62">
        <f t="shared" si="7"/>
        <v>251.60000000000002</v>
      </c>
      <c r="AB44" s="69">
        <v>422</v>
      </c>
      <c r="AC44" s="69">
        <v>0</v>
      </c>
      <c r="AD44" s="59">
        <f t="shared" si="8"/>
        <v>422</v>
      </c>
      <c r="AE44" s="67">
        <v>3.5</v>
      </c>
      <c r="AF44" s="67">
        <v>5.2999999999999998</v>
      </c>
      <c r="AG44" s="67">
        <v>0</v>
      </c>
      <c r="AH44" s="61">
        <f t="shared" si="9"/>
        <v>5.3000000000000007</v>
      </c>
      <c r="AI44" s="60">
        <v>0</v>
      </c>
      <c r="AJ44" s="68">
        <v>5.2999999999999998</v>
      </c>
      <c r="AK44" s="61">
        <f t="shared" si="10"/>
        <v>0</v>
      </c>
      <c r="AL44" s="62">
        <f t="shared" si="11"/>
        <v>251.5</v>
      </c>
      <c r="AM44" s="69">
        <v>422</v>
      </c>
      <c r="AN44" s="69">
        <v>0</v>
      </c>
      <c r="AO44" s="59">
        <f t="shared" si="12"/>
        <v>422</v>
      </c>
      <c r="AP44" s="67">
        <v>3.5</v>
      </c>
      <c r="AQ44" s="67">
        <v>5.5999999999999996</v>
      </c>
      <c r="AR44" s="67">
        <v>0</v>
      </c>
      <c r="AS44" s="61">
        <f t="shared" si="13"/>
        <v>5.6000000000000005</v>
      </c>
      <c r="AT44" s="60">
        <v>0</v>
      </c>
      <c r="AU44" s="68">
        <v>5.5999999999999996</v>
      </c>
      <c r="AV44" s="61">
        <f t="shared" si="14"/>
        <v>0</v>
      </c>
      <c r="AW44" s="62">
        <f t="shared" si="15"/>
        <v>251.5</v>
      </c>
    </row>
    <row r="45" ht="96">
      <c r="A45" s="53" t="s">
        <v>45</v>
      </c>
      <c r="B45" s="54">
        <v>34</v>
      </c>
      <c r="C45" s="74" t="s">
        <v>79</v>
      </c>
      <c r="D45" s="75">
        <v>1600</v>
      </c>
      <c r="E45" s="65">
        <v>2000</v>
      </c>
      <c r="F45" s="66">
        <v>189</v>
      </c>
      <c r="G45" s="66">
        <v>0</v>
      </c>
      <c r="H45" s="59">
        <f t="shared" si="0"/>
        <v>189</v>
      </c>
      <c r="I45" s="67">
        <v>0.90000000000000002</v>
      </c>
      <c r="J45" s="67">
        <v>3.8999999999999999</v>
      </c>
      <c r="K45" s="67">
        <v>0</v>
      </c>
      <c r="L45" s="61">
        <f t="shared" si="1"/>
        <v>3.9000000000000004</v>
      </c>
      <c r="M45" s="67">
        <v>0</v>
      </c>
      <c r="N45" s="68">
        <v>3.8999999999999999</v>
      </c>
      <c r="O45" s="61">
        <f t="shared" si="2"/>
        <v>0</v>
      </c>
      <c r="P45" s="62">
        <f t="shared" si="3"/>
        <v>188.60000000000002</v>
      </c>
      <c r="Q45" s="69">
        <v>189</v>
      </c>
      <c r="R45" s="69">
        <v>0</v>
      </c>
      <c r="S45" s="59">
        <f t="shared" si="4"/>
        <v>189</v>
      </c>
      <c r="T45" s="67">
        <v>0.90000000000000002</v>
      </c>
      <c r="U45" s="67">
        <v>3.7000000000000002</v>
      </c>
      <c r="V45" s="67">
        <v>0</v>
      </c>
      <c r="W45" s="61">
        <f t="shared" si="5"/>
        <v>3.7000000000000002</v>
      </c>
      <c r="X45" s="60">
        <v>0</v>
      </c>
      <c r="Y45" s="68">
        <v>3.7000000000000002</v>
      </c>
      <c r="Z45" s="61">
        <f t="shared" si="6"/>
        <v>0</v>
      </c>
      <c r="AA45" s="62">
        <f t="shared" si="7"/>
        <v>188.60000000000002</v>
      </c>
      <c r="AB45" s="69">
        <v>189</v>
      </c>
      <c r="AC45" s="69">
        <v>0</v>
      </c>
      <c r="AD45" s="59">
        <f t="shared" si="8"/>
        <v>189</v>
      </c>
      <c r="AE45" s="67">
        <v>0.90000000000000002</v>
      </c>
      <c r="AF45" s="67">
        <v>4</v>
      </c>
      <c r="AG45" s="67">
        <v>0</v>
      </c>
      <c r="AH45" s="61">
        <f t="shared" si="9"/>
        <v>4</v>
      </c>
      <c r="AI45" s="60">
        <v>0</v>
      </c>
      <c r="AJ45" s="68">
        <v>4</v>
      </c>
      <c r="AK45" s="61">
        <f t="shared" si="10"/>
        <v>0</v>
      </c>
      <c r="AL45" s="62">
        <f t="shared" si="11"/>
        <v>188.60000000000002</v>
      </c>
      <c r="AM45" s="69">
        <v>189</v>
      </c>
      <c r="AN45" s="69">
        <v>0</v>
      </c>
      <c r="AO45" s="59">
        <f t="shared" si="12"/>
        <v>189</v>
      </c>
      <c r="AP45" s="67">
        <v>0.90000000000000002</v>
      </c>
      <c r="AQ45" s="67">
        <v>4.2000000000000002</v>
      </c>
      <c r="AR45" s="67">
        <v>0</v>
      </c>
      <c r="AS45" s="61">
        <f t="shared" si="13"/>
        <v>4.2000000000000002</v>
      </c>
      <c r="AT45" s="60">
        <v>0</v>
      </c>
      <c r="AU45" s="68">
        <v>4.2000000000000002</v>
      </c>
      <c r="AV45" s="61">
        <f t="shared" si="14"/>
        <v>0</v>
      </c>
      <c r="AW45" s="62">
        <f t="shared" si="15"/>
        <v>188.60000000000002</v>
      </c>
    </row>
    <row r="46" ht="72">
      <c r="A46" s="53" t="s">
        <v>45</v>
      </c>
      <c r="B46" s="54">
        <v>35</v>
      </c>
      <c r="C46" s="74" t="s">
        <v>80</v>
      </c>
      <c r="D46" s="75">
        <v>350</v>
      </c>
      <c r="E46" s="65">
        <v>1000</v>
      </c>
      <c r="F46" s="66">
        <v>238</v>
      </c>
      <c r="G46" s="66">
        <v>0</v>
      </c>
      <c r="H46" s="59">
        <f t="shared" si="0"/>
        <v>238</v>
      </c>
      <c r="I46" s="67">
        <v>1.3999999999999999</v>
      </c>
      <c r="J46" s="67">
        <v>2.5</v>
      </c>
      <c r="K46" s="67">
        <v>0</v>
      </c>
      <c r="L46" s="61">
        <f t="shared" si="1"/>
        <v>2.5</v>
      </c>
      <c r="M46" s="67">
        <v>0</v>
      </c>
      <c r="N46" s="68">
        <v>2.5</v>
      </c>
      <c r="O46" s="61">
        <f t="shared" si="2"/>
        <v>0</v>
      </c>
      <c r="P46" s="62">
        <f t="shared" si="3"/>
        <v>118.30000000000001</v>
      </c>
      <c r="Q46" s="69">
        <v>238</v>
      </c>
      <c r="R46" s="69">
        <v>0</v>
      </c>
      <c r="S46" s="59">
        <f t="shared" si="4"/>
        <v>238</v>
      </c>
      <c r="T46" s="67">
        <v>1.3999999999999999</v>
      </c>
      <c r="U46" s="67">
        <v>2.2999999999999998</v>
      </c>
      <c r="V46" s="67">
        <v>0</v>
      </c>
      <c r="W46" s="61">
        <f t="shared" si="5"/>
        <v>2.3000000000000003</v>
      </c>
      <c r="X46" s="60">
        <v>0</v>
      </c>
      <c r="Y46" s="68">
        <v>2.2999999999999998</v>
      </c>
      <c r="Z46" s="61">
        <f t="shared" si="6"/>
        <v>0</v>
      </c>
      <c r="AA46" s="62">
        <f t="shared" si="7"/>
        <v>118.30000000000001</v>
      </c>
      <c r="AB46" s="69">
        <v>238</v>
      </c>
      <c r="AC46" s="69">
        <v>0</v>
      </c>
      <c r="AD46" s="59">
        <f t="shared" si="8"/>
        <v>238</v>
      </c>
      <c r="AE46" s="67">
        <v>1.3999999999999999</v>
      </c>
      <c r="AF46" s="67">
        <v>2.5</v>
      </c>
      <c r="AG46" s="67">
        <v>0</v>
      </c>
      <c r="AH46" s="61">
        <f t="shared" si="9"/>
        <v>2.5</v>
      </c>
      <c r="AI46" s="60">
        <v>0</v>
      </c>
      <c r="AJ46" s="68">
        <v>2.5</v>
      </c>
      <c r="AK46" s="61">
        <f t="shared" si="10"/>
        <v>0</v>
      </c>
      <c r="AL46" s="62">
        <f t="shared" si="11"/>
        <v>118.30000000000001</v>
      </c>
      <c r="AM46" s="69">
        <v>238</v>
      </c>
      <c r="AN46" s="69">
        <v>0</v>
      </c>
      <c r="AO46" s="59">
        <f t="shared" si="12"/>
        <v>238</v>
      </c>
      <c r="AP46" s="67">
        <v>1.3999999999999999</v>
      </c>
      <c r="AQ46" s="67">
        <v>2.6000000000000001</v>
      </c>
      <c r="AR46" s="67">
        <v>0</v>
      </c>
      <c r="AS46" s="61">
        <f t="shared" si="13"/>
        <v>2.6000000000000001</v>
      </c>
      <c r="AT46" s="60">
        <v>0</v>
      </c>
      <c r="AU46" s="68">
        <v>2.6000000000000001</v>
      </c>
      <c r="AV46" s="61">
        <f t="shared" si="14"/>
        <v>0</v>
      </c>
      <c r="AW46" s="62">
        <f t="shared" si="15"/>
        <v>118.30000000000001</v>
      </c>
    </row>
    <row r="47" ht="36">
      <c r="A47" s="53" t="s">
        <v>45</v>
      </c>
      <c r="B47" s="54">
        <v>36</v>
      </c>
      <c r="C47" s="74" t="s">
        <v>81</v>
      </c>
      <c r="D47" s="75">
        <v>350</v>
      </c>
      <c r="E47" s="65">
        <v>700</v>
      </c>
      <c r="F47" s="66">
        <v>10679</v>
      </c>
      <c r="G47" s="66">
        <v>0</v>
      </c>
      <c r="H47" s="59">
        <f t="shared" si="0"/>
        <v>10679</v>
      </c>
      <c r="I47" s="67">
        <v>37.100000000000001</v>
      </c>
      <c r="J47" s="67">
        <v>77.299999999999997</v>
      </c>
      <c r="K47" s="67">
        <v>0</v>
      </c>
      <c r="L47" s="61">
        <f t="shared" si="1"/>
        <v>77.300000000000011</v>
      </c>
      <c r="M47" s="67">
        <v>0</v>
      </c>
      <c r="N47" s="68">
        <v>77.299999999999997</v>
      </c>
      <c r="O47" s="61">
        <f t="shared" si="2"/>
        <v>0</v>
      </c>
      <c r="P47" s="62">
        <f t="shared" si="3"/>
        <v>3719.1000000000004</v>
      </c>
      <c r="Q47" s="69">
        <v>10679</v>
      </c>
      <c r="R47" s="69">
        <v>0</v>
      </c>
      <c r="S47" s="59">
        <f t="shared" si="4"/>
        <v>10679</v>
      </c>
      <c r="T47" s="67">
        <v>37.100000000000001</v>
      </c>
      <c r="U47" s="67">
        <v>73</v>
      </c>
      <c r="V47" s="67">
        <v>0</v>
      </c>
      <c r="W47" s="61">
        <f t="shared" si="5"/>
        <v>73</v>
      </c>
      <c r="X47" s="60">
        <v>0</v>
      </c>
      <c r="Y47" s="68">
        <v>73</v>
      </c>
      <c r="Z47" s="61">
        <f t="shared" si="6"/>
        <v>0</v>
      </c>
      <c r="AA47" s="62">
        <f t="shared" si="7"/>
        <v>3719.1000000000004</v>
      </c>
      <c r="AB47" s="69">
        <v>10679</v>
      </c>
      <c r="AC47" s="69">
        <v>0</v>
      </c>
      <c r="AD47" s="59">
        <f t="shared" si="8"/>
        <v>10679</v>
      </c>
      <c r="AE47" s="67">
        <v>37.100000000000001</v>
      </c>
      <c r="AF47" s="67">
        <v>78.400000000000006</v>
      </c>
      <c r="AG47" s="67">
        <v>0</v>
      </c>
      <c r="AH47" s="61">
        <f t="shared" si="9"/>
        <v>78.400000000000006</v>
      </c>
      <c r="AI47" s="60">
        <v>0</v>
      </c>
      <c r="AJ47" s="68">
        <v>78.400000000000006</v>
      </c>
      <c r="AK47" s="61">
        <f t="shared" si="10"/>
        <v>0</v>
      </c>
      <c r="AL47" s="62">
        <f t="shared" si="11"/>
        <v>3719.1000000000004</v>
      </c>
      <c r="AM47" s="69">
        <v>10679</v>
      </c>
      <c r="AN47" s="69">
        <v>0</v>
      </c>
      <c r="AO47" s="59">
        <f t="shared" si="12"/>
        <v>10679</v>
      </c>
      <c r="AP47" s="67">
        <v>36.700000000000003</v>
      </c>
      <c r="AQ47" s="67">
        <v>82.400000000000006</v>
      </c>
      <c r="AR47" s="67">
        <v>0</v>
      </c>
      <c r="AS47" s="61">
        <f t="shared" si="13"/>
        <v>82.400000000000006</v>
      </c>
      <c r="AT47" s="60">
        <v>0</v>
      </c>
      <c r="AU47" s="68">
        <v>82.400000000000006</v>
      </c>
      <c r="AV47" s="61">
        <f t="shared" si="14"/>
        <v>0</v>
      </c>
      <c r="AW47" s="62">
        <f t="shared" si="15"/>
        <v>3719.3000000000002</v>
      </c>
    </row>
    <row r="48" ht="36">
      <c r="A48" s="53" t="s">
        <v>45</v>
      </c>
      <c r="B48" s="54">
        <v>37</v>
      </c>
      <c r="C48" s="74" t="s">
        <v>82</v>
      </c>
      <c r="D48" s="75">
        <v>6000</v>
      </c>
      <c r="E48" s="65">
        <v>12000</v>
      </c>
      <c r="F48" s="66">
        <v>286</v>
      </c>
      <c r="G48" s="66">
        <v>0</v>
      </c>
      <c r="H48" s="59">
        <f t="shared" si="0"/>
        <v>286</v>
      </c>
      <c r="I48" s="67">
        <v>42.299999999999997</v>
      </c>
      <c r="J48" s="67">
        <v>0</v>
      </c>
      <c r="K48" s="67">
        <v>0</v>
      </c>
      <c r="L48" s="61">
        <f t="shared" si="1"/>
        <v>0</v>
      </c>
      <c r="M48" s="67">
        <v>0</v>
      </c>
      <c r="N48" s="68">
        <v>0</v>
      </c>
      <c r="O48" s="61">
        <f t="shared" si="2"/>
        <v>0</v>
      </c>
      <c r="P48" s="62">
        <f t="shared" si="3"/>
        <v>1694.9000000000001</v>
      </c>
      <c r="Q48" s="69">
        <v>286</v>
      </c>
      <c r="R48" s="69">
        <v>0</v>
      </c>
      <c r="S48" s="59">
        <f t="shared" si="4"/>
        <v>286</v>
      </c>
      <c r="T48" s="67">
        <v>42.299999999999997</v>
      </c>
      <c r="U48" s="67">
        <v>0</v>
      </c>
      <c r="V48" s="67">
        <v>0</v>
      </c>
      <c r="W48" s="61">
        <f t="shared" si="5"/>
        <v>0</v>
      </c>
      <c r="X48" s="60">
        <v>0</v>
      </c>
      <c r="Y48" s="68">
        <v>0</v>
      </c>
      <c r="Z48" s="61">
        <f t="shared" si="6"/>
        <v>0</v>
      </c>
      <c r="AA48" s="62">
        <f t="shared" si="7"/>
        <v>1694.9000000000001</v>
      </c>
      <c r="AB48" s="69">
        <v>286</v>
      </c>
      <c r="AC48" s="69">
        <v>0</v>
      </c>
      <c r="AD48" s="59">
        <f t="shared" si="8"/>
        <v>286</v>
      </c>
      <c r="AE48" s="67">
        <v>42.299999999999997</v>
      </c>
      <c r="AF48" s="67">
        <v>0</v>
      </c>
      <c r="AG48" s="67">
        <v>0</v>
      </c>
      <c r="AH48" s="61">
        <f t="shared" si="9"/>
        <v>0</v>
      </c>
      <c r="AI48" s="60">
        <v>0</v>
      </c>
      <c r="AJ48" s="68">
        <v>0</v>
      </c>
      <c r="AK48" s="61">
        <f t="shared" si="10"/>
        <v>0</v>
      </c>
      <c r="AL48" s="62">
        <f t="shared" si="11"/>
        <v>1694.9000000000001</v>
      </c>
      <c r="AM48" s="69">
        <v>286</v>
      </c>
      <c r="AN48" s="69">
        <v>0</v>
      </c>
      <c r="AO48" s="59">
        <f t="shared" si="12"/>
        <v>286</v>
      </c>
      <c r="AP48" s="67">
        <v>42.299999999999997</v>
      </c>
      <c r="AQ48" s="67">
        <v>37.5</v>
      </c>
      <c r="AR48" s="67">
        <v>0</v>
      </c>
      <c r="AS48" s="61">
        <f t="shared" si="13"/>
        <v>37.5</v>
      </c>
      <c r="AT48" s="60">
        <v>0</v>
      </c>
      <c r="AU48" s="68">
        <v>37.5</v>
      </c>
      <c r="AV48" s="61">
        <f t="shared" si="14"/>
        <v>0</v>
      </c>
      <c r="AW48" s="62">
        <f t="shared" si="15"/>
        <v>1694.9000000000001</v>
      </c>
    </row>
    <row r="49" ht="72">
      <c r="A49" s="53" t="s">
        <v>45</v>
      </c>
      <c r="B49" s="54">
        <v>38</v>
      </c>
      <c r="C49" s="74" t="s">
        <v>83</v>
      </c>
      <c r="D49" s="75">
        <v>350</v>
      </c>
      <c r="E49" s="65">
        <v>350</v>
      </c>
      <c r="F49" s="66">
        <v>18317</v>
      </c>
      <c r="G49" s="66">
        <v>0</v>
      </c>
      <c r="H49" s="59">
        <f t="shared" si="0"/>
        <v>18317</v>
      </c>
      <c r="I49" s="67">
        <v>0</v>
      </c>
      <c r="J49" s="67">
        <v>66.599999999999994</v>
      </c>
      <c r="K49" s="67">
        <v>0</v>
      </c>
      <c r="L49" s="61">
        <f t="shared" si="1"/>
        <v>66.600000000000009</v>
      </c>
      <c r="M49" s="67">
        <v>0</v>
      </c>
      <c r="N49" s="68">
        <v>66.599999999999994</v>
      </c>
      <c r="O49" s="61">
        <f t="shared" si="2"/>
        <v>0</v>
      </c>
      <c r="P49" s="62">
        <f t="shared" si="3"/>
        <v>3205.5</v>
      </c>
      <c r="Q49" s="76">
        <v>0</v>
      </c>
      <c r="R49" s="69">
        <v>0</v>
      </c>
      <c r="S49" s="59">
        <f t="shared" si="4"/>
        <v>0</v>
      </c>
      <c r="T49" s="67">
        <v>0</v>
      </c>
      <c r="U49" s="67">
        <v>0</v>
      </c>
      <c r="V49" s="67">
        <v>0</v>
      </c>
      <c r="W49" s="61">
        <f t="shared" si="5"/>
        <v>0</v>
      </c>
      <c r="X49" s="60">
        <v>0</v>
      </c>
      <c r="Y49" s="68">
        <v>0</v>
      </c>
      <c r="Z49" s="61">
        <f t="shared" si="6"/>
        <v>0</v>
      </c>
      <c r="AA49" s="62">
        <f t="shared" si="7"/>
        <v>0</v>
      </c>
      <c r="AB49" s="76">
        <v>0</v>
      </c>
      <c r="AC49" s="69">
        <v>0</v>
      </c>
      <c r="AD49" s="59">
        <f t="shared" si="8"/>
        <v>0</v>
      </c>
      <c r="AE49" s="67">
        <v>0</v>
      </c>
      <c r="AF49" s="67">
        <v>0</v>
      </c>
      <c r="AG49" s="67">
        <v>0</v>
      </c>
      <c r="AH49" s="61">
        <f t="shared" si="9"/>
        <v>0</v>
      </c>
      <c r="AI49" s="60">
        <v>0</v>
      </c>
      <c r="AJ49" s="68">
        <v>0</v>
      </c>
      <c r="AK49" s="61">
        <f t="shared" si="10"/>
        <v>0</v>
      </c>
      <c r="AL49" s="62">
        <f t="shared" si="11"/>
        <v>0</v>
      </c>
      <c r="AM49" s="76">
        <v>0</v>
      </c>
      <c r="AN49" s="69">
        <v>0</v>
      </c>
      <c r="AO49" s="59">
        <f t="shared" si="12"/>
        <v>0</v>
      </c>
      <c r="AP49" s="67">
        <v>0</v>
      </c>
      <c r="AQ49" s="67">
        <v>0</v>
      </c>
      <c r="AR49" s="67">
        <v>0</v>
      </c>
      <c r="AS49" s="61">
        <f t="shared" si="13"/>
        <v>0</v>
      </c>
      <c r="AT49" s="60">
        <v>0</v>
      </c>
      <c r="AU49" s="68">
        <v>0</v>
      </c>
      <c r="AV49" s="61">
        <f t="shared" si="14"/>
        <v>0</v>
      </c>
      <c r="AW49" s="62">
        <f t="shared" si="15"/>
        <v>0</v>
      </c>
    </row>
    <row r="50" ht="24">
      <c r="A50" s="53" t="s">
        <v>45</v>
      </c>
      <c r="B50" s="54">
        <v>39</v>
      </c>
      <c r="C50" s="74" t="s">
        <v>84</v>
      </c>
      <c r="D50" s="75">
        <v>1500</v>
      </c>
      <c r="E50" s="65">
        <v>1500</v>
      </c>
      <c r="F50" s="66">
        <v>86</v>
      </c>
      <c r="G50" s="66">
        <v>0</v>
      </c>
      <c r="H50" s="59">
        <f t="shared" si="0"/>
        <v>86</v>
      </c>
      <c r="I50" s="67">
        <v>1.3</v>
      </c>
      <c r="J50" s="67">
        <v>1.3</v>
      </c>
      <c r="K50" s="67">
        <v>0</v>
      </c>
      <c r="L50" s="61">
        <f t="shared" si="1"/>
        <v>1.3</v>
      </c>
      <c r="M50" s="67">
        <v>0</v>
      </c>
      <c r="N50" s="68">
        <v>1.3</v>
      </c>
      <c r="O50" s="61">
        <f t="shared" si="2"/>
        <v>0</v>
      </c>
      <c r="P50" s="62">
        <f t="shared" si="3"/>
        <v>63.900000000000006</v>
      </c>
      <c r="Q50" s="76">
        <v>86</v>
      </c>
      <c r="R50" s="69">
        <v>0</v>
      </c>
      <c r="S50" s="59">
        <f t="shared" si="4"/>
        <v>86</v>
      </c>
      <c r="T50" s="67">
        <v>1.3</v>
      </c>
      <c r="U50" s="67">
        <v>1.3</v>
      </c>
      <c r="V50" s="67">
        <v>0</v>
      </c>
      <c r="W50" s="61">
        <f t="shared" si="5"/>
        <v>1.3</v>
      </c>
      <c r="X50" s="60">
        <v>0</v>
      </c>
      <c r="Y50" s="68">
        <v>1.3</v>
      </c>
      <c r="Z50" s="61">
        <f t="shared" si="6"/>
        <v>0</v>
      </c>
      <c r="AA50" s="62">
        <f t="shared" si="7"/>
        <v>63.900000000000006</v>
      </c>
      <c r="AB50" s="76">
        <v>86</v>
      </c>
      <c r="AC50" s="69">
        <v>0</v>
      </c>
      <c r="AD50" s="59">
        <f t="shared" si="8"/>
        <v>86</v>
      </c>
      <c r="AE50" s="67">
        <v>1.3</v>
      </c>
      <c r="AF50" s="67">
        <v>1.3</v>
      </c>
      <c r="AG50" s="67">
        <v>0</v>
      </c>
      <c r="AH50" s="61">
        <f t="shared" si="9"/>
        <v>1.3</v>
      </c>
      <c r="AI50" s="60">
        <v>0</v>
      </c>
      <c r="AJ50" s="68">
        <v>1.3</v>
      </c>
      <c r="AK50" s="61">
        <f t="shared" si="10"/>
        <v>0</v>
      </c>
      <c r="AL50" s="62">
        <f t="shared" si="11"/>
        <v>63.900000000000006</v>
      </c>
      <c r="AM50" s="76">
        <v>86</v>
      </c>
      <c r="AN50" s="69">
        <v>0</v>
      </c>
      <c r="AO50" s="59">
        <f t="shared" si="12"/>
        <v>86</v>
      </c>
      <c r="AP50" s="67">
        <v>1.3</v>
      </c>
      <c r="AQ50" s="67">
        <v>1.3999999999999999</v>
      </c>
      <c r="AR50" s="67">
        <v>0</v>
      </c>
      <c r="AS50" s="61">
        <f t="shared" si="13"/>
        <v>1.4000000000000001</v>
      </c>
      <c r="AT50" s="60">
        <v>0</v>
      </c>
      <c r="AU50" s="68">
        <v>1.3999999999999999</v>
      </c>
      <c r="AV50" s="61">
        <f t="shared" si="14"/>
        <v>0</v>
      </c>
      <c r="AW50" s="62">
        <f t="shared" si="15"/>
        <v>63.900000000000006</v>
      </c>
    </row>
    <row r="51" ht="24">
      <c r="A51" s="53" t="s">
        <v>45</v>
      </c>
      <c r="B51" s="54">
        <v>40</v>
      </c>
      <c r="C51" s="74" t="s">
        <v>85</v>
      </c>
      <c r="D51" s="75">
        <v>6000</v>
      </c>
      <c r="E51" s="65">
        <v>6000</v>
      </c>
      <c r="F51" s="66">
        <v>148</v>
      </c>
      <c r="G51" s="66">
        <v>0</v>
      </c>
      <c r="H51" s="59">
        <f t="shared" si="0"/>
        <v>148</v>
      </c>
      <c r="I51" s="67">
        <v>1.3</v>
      </c>
      <c r="J51" s="67">
        <v>9.1999999999999993</v>
      </c>
      <c r="K51" s="67">
        <v>0</v>
      </c>
      <c r="L51" s="61">
        <f t="shared" si="1"/>
        <v>9.2000000000000011</v>
      </c>
      <c r="M51" s="67">
        <v>0</v>
      </c>
      <c r="N51" s="68">
        <v>9.1999999999999993</v>
      </c>
      <c r="O51" s="61">
        <f t="shared" si="2"/>
        <v>0</v>
      </c>
      <c r="P51" s="62">
        <f t="shared" si="3"/>
        <v>443.40000000000003</v>
      </c>
      <c r="Q51" s="76">
        <v>148</v>
      </c>
      <c r="R51" s="69">
        <v>0</v>
      </c>
      <c r="S51" s="59">
        <f t="shared" si="4"/>
        <v>148</v>
      </c>
      <c r="T51" s="67">
        <v>1.3</v>
      </c>
      <c r="U51" s="67">
        <v>8.6999999999999993</v>
      </c>
      <c r="V51" s="67">
        <v>0</v>
      </c>
      <c r="W51" s="61">
        <f t="shared" si="5"/>
        <v>8.7000000000000011</v>
      </c>
      <c r="X51" s="60">
        <v>0</v>
      </c>
      <c r="Y51" s="68">
        <v>8.6999999999999993</v>
      </c>
      <c r="Z51" s="61">
        <f t="shared" si="6"/>
        <v>0</v>
      </c>
      <c r="AA51" s="62">
        <f t="shared" si="7"/>
        <v>443.40000000000003</v>
      </c>
      <c r="AB51" s="76">
        <v>148</v>
      </c>
      <c r="AC51" s="69">
        <v>0</v>
      </c>
      <c r="AD51" s="59">
        <f t="shared" si="8"/>
        <v>148</v>
      </c>
      <c r="AE51" s="67">
        <v>1.3</v>
      </c>
      <c r="AF51" s="67">
        <v>9.3000000000000007</v>
      </c>
      <c r="AG51" s="67">
        <v>0</v>
      </c>
      <c r="AH51" s="61">
        <f t="shared" si="9"/>
        <v>9.3000000000000007</v>
      </c>
      <c r="AI51" s="60">
        <v>0</v>
      </c>
      <c r="AJ51" s="68">
        <v>9.3000000000000007</v>
      </c>
      <c r="AK51" s="61">
        <f t="shared" si="10"/>
        <v>0</v>
      </c>
      <c r="AL51" s="62">
        <f t="shared" si="11"/>
        <v>443.40000000000003</v>
      </c>
      <c r="AM51" s="76">
        <v>148</v>
      </c>
      <c r="AN51" s="69">
        <v>0</v>
      </c>
      <c r="AO51" s="59">
        <f t="shared" si="12"/>
        <v>148</v>
      </c>
      <c r="AP51" s="67">
        <v>1.3</v>
      </c>
      <c r="AQ51" s="67">
        <v>9.8000000000000007</v>
      </c>
      <c r="AR51" s="67">
        <v>0</v>
      </c>
      <c r="AS51" s="61">
        <f t="shared" si="13"/>
        <v>9.8000000000000007</v>
      </c>
      <c r="AT51" s="60">
        <v>0</v>
      </c>
      <c r="AU51" s="68">
        <v>9.8000000000000007</v>
      </c>
      <c r="AV51" s="61">
        <f t="shared" si="14"/>
        <v>0</v>
      </c>
      <c r="AW51" s="62">
        <f t="shared" si="15"/>
        <v>443.40000000000003</v>
      </c>
    </row>
    <row r="52" ht="14.25" customHeight="1">
      <c r="A52" s="53" t="s">
        <v>45</v>
      </c>
      <c r="B52" s="77" t="s">
        <v>86</v>
      </c>
      <c r="C52" s="78"/>
      <c r="D52" s="79"/>
      <c r="E52" s="80"/>
      <c r="F52" s="81">
        <f>F10</f>
        <v>249522</v>
      </c>
      <c r="G52" s="81">
        <f>G10</f>
        <v>-20580</v>
      </c>
      <c r="H52" s="81">
        <f>H10</f>
        <v>228942</v>
      </c>
      <c r="I52" s="82">
        <f>I10</f>
        <v>5692.3000000000002</v>
      </c>
      <c r="J52" s="82">
        <f>J10</f>
        <v>6562.8000000000002</v>
      </c>
      <c r="K52" s="82">
        <f>K10</f>
        <v>0</v>
      </c>
      <c r="L52" s="82">
        <f>L10</f>
        <v>6562.8000000000002</v>
      </c>
      <c r="M52" s="82">
        <f>M10</f>
        <v>0</v>
      </c>
      <c r="N52" s="82">
        <f>N10</f>
        <v>6562.8000000000002</v>
      </c>
      <c r="O52" s="82">
        <f>O10</f>
        <v>0</v>
      </c>
      <c r="P52" s="82">
        <f>P10</f>
        <v>315735.10000000003</v>
      </c>
      <c r="Q52" s="81">
        <f>Q10</f>
        <v>211685</v>
      </c>
      <c r="R52" s="81">
        <f>R10</f>
        <v>0</v>
      </c>
      <c r="S52" s="81">
        <f>S10</f>
        <v>211685</v>
      </c>
      <c r="T52" s="82">
        <f>T10</f>
        <v>5692.1000000000004</v>
      </c>
      <c r="U52" s="82">
        <f>U10</f>
        <v>6158.7000000000007</v>
      </c>
      <c r="V52" s="82">
        <f>V10</f>
        <v>0</v>
      </c>
      <c r="W52" s="82">
        <f>W10</f>
        <v>6158.7000000000007</v>
      </c>
      <c r="X52" s="82">
        <f>X10</f>
        <v>0</v>
      </c>
      <c r="Y52" s="82">
        <f>Y10</f>
        <v>6158.7000000000007</v>
      </c>
      <c r="Z52" s="82">
        <f>Z10</f>
        <v>0</v>
      </c>
      <c r="AA52" s="82">
        <f>AA10</f>
        <v>313735.10000000003</v>
      </c>
      <c r="AB52" s="81">
        <f>AB10</f>
        <v>210714</v>
      </c>
      <c r="AC52" s="81">
        <f>AC10</f>
        <v>0</v>
      </c>
      <c r="AD52" s="81">
        <f>AD10</f>
        <v>210714</v>
      </c>
      <c r="AE52" s="82">
        <f>AE10</f>
        <v>5692.1000000000004</v>
      </c>
      <c r="AF52" s="82">
        <f>AF10</f>
        <v>6152.7000000000007</v>
      </c>
      <c r="AG52" s="82">
        <f>AG10</f>
        <v>0</v>
      </c>
      <c r="AH52" s="82">
        <f>AH10</f>
        <v>6152.7000000000007</v>
      </c>
      <c r="AI52" s="82">
        <f>AI10</f>
        <v>0</v>
      </c>
      <c r="AJ52" s="82">
        <f>AJ10</f>
        <v>6152.7000000000007</v>
      </c>
      <c r="AK52" s="82">
        <f>AK10</f>
        <v>0</v>
      </c>
      <c r="AL52" s="82">
        <f>AL10</f>
        <v>291794.90000000002</v>
      </c>
      <c r="AM52" s="81">
        <f>AM10</f>
        <v>207064</v>
      </c>
      <c r="AN52" s="81">
        <f>AN10</f>
        <v>0</v>
      </c>
      <c r="AO52" s="81">
        <f>AO10</f>
        <v>207064</v>
      </c>
      <c r="AP52" s="83">
        <f>AP10</f>
        <v>5691.8000000000002</v>
      </c>
      <c r="AQ52" s="83">
        <f>AQ10</f>
        <v>6291.4000000000005</v>
      </c>
      <c r="AR52" s="83">
        <f>AR10</f>
        <v>0</v>
      </c>
      <c r="AS52" s="83">
        <f>AS10</f>
        <v>6291.4000000000005</v>
      </c>
      <c r="AT52" s="83">
        <f>AT10</f>
        <v>0</v>
      </c>
      <c r="AU52" s="83">
        <f>AU10</f>
        <v>6291.4000000000005</v>
      </c>
      <c r="AV52" s="83">
        <f>AV10</f>
        <v>0</v>
      </c>
      <c r="AW52" s="83">
        <f>AW10</f>
        <v>284431.20000000001</v>
      </c>
    </row>
    <row r="53" ht="14.25">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row>
    <row r="54" s="84" customFormat="1" ht="54.75" customHeight="1">
      <c r="B54" s="85"/>
      <c r="F54" s="84"/>
      <c r="G54" s="84"/>
      <c r="H54" s="84"/>
      <c r="I54" s="84"/>
      <c r="J54" s="86" t="s">
        <v>87</v>
      </c>
      <c r="K54" s="85"/>
      <c r="L54" s="84"/>
      <c r="M54" s="87" t="s">
        <v>88</v>
      </c>
      <c r="N54" s="88" t="s">
        <v>89</v>
      </c>
      <c r="O54" s="85"/>
      <c r="P54" s="89" t="s">
        <v>90</v>
      </c>
      <c r="Q54" s="85"/>
      <c r="R54" s="85"/>
      <c r="S54" s="85"/>
      <c r="T54" s="85"/>
      <c r="U54" s="86" t="s">
        <v>87</v>
      </c>
      <c r="V54" s="85"/>
      <c r="W54" s="84"/>
      <c r="X54" s="87" t="s">
        <v>88</v>
      </c>
      <c r="Y54" s="88" t="s">
        <v>89</v>
      </c>
      <c r="Z54" s="85"/>
      <c r="AA54" s="89" t="s">
        <v>91</v>
      </c>
      <c r="AB54" s="85"/>
      <c r="AC54" s="85"/>
      <c r="AD54" s="85"/>
      <c r="AE54" s="85"/>
      <c r="AF54" s="86" t="s">
        <v>87</v>
      </c>
      <c r="AG54" s="85"/>
      <c r="AH54" s="84"/>
      <c r="AI54" s="87" t="s">
        <v>88</v>
      </c>
      <c r="AJ54" s="88" t="s">
        <v>89</v>
      </c>
      <c r="AK54" s="85"/>
      <c r="AL54" s="89" t="s">
        <v>92</v>
      </c>
      <c r="AM54" s="85"/>
      <c r="AN54" s="85"/>
      <c r="AO54" s="85"/>
      <c r="AP54" s="85"/>
      <c r="AQ54" s="86" t="s">
        <v>87</v>
      </c>
      <c r="AR54" s="85"/>
      <c r="AS54" s="84"/>
      <c r="AT54" s="87" t="s">
        <v>88</v>
      </c>
      <c r="AU54" s="88" t="s">
        <v>89</v>
      </c>
      <c r="AV54" s="85"/>
      <c r="AW54" s="89" t="s">
        <v>93</v>
      </c>
    </row>
    <row r="59" ht="15.75" customHeight="1">
      <c r="F59" s="90" t="s">
        <v>94</v>
      </c>
      <c r="G59" s="91"/>
      <c r="H59" s="91"/>
      <c r="I59" s="92"/>
      <c r="J59" s="93"/>
      <c r="K59" s="93"/>
      <c r="L59" s="93"/>
      <c r="M59" s="1"/>
      <c r="N59" s="1"/>
      <c r="O59" s="94"/>
      <c r="P59" s="94"/>
      <c r="Q59" s="94"/>
      <c r="R59" s="95"/>
      <c r="S59" s="95"/>
      <c r="T59" s="96"/>
      <c r="U59" s="96"/>
      <c r="V59" s="96"/>
      <c r="W59" s="96"/>
      <c r="X59" s="96"/>
      <c r="Y59" s="96"/>
    </row>
    <row r="60" ht="16.5" customHeight="1">
      <c r="C60" s="97"/>
      <c r="F60" s="98">
        <v>44927</v>
      </c>
      <c r="G60" s="98">
        <v>45292</v>
      </c>
      <c r="H60" s="98">
        <v>45658</v>
      </c>
      <c r="I60" s="98">
        <v>45748</v>
      </c>
      <c r="J60" s="99"/>
      <c r="K60" s="99"/>
      <c r="L60" s="99"/>
      <c r="M60" s="99"/>
      <c r="N60" s="99"/>
      <c r="O60" s="96"/>
      <c r="P60" s="96"/>
      <c r="Q60" s="96"/>
      <c r="R60" s="1"/>
      <c r="S60" s="1"/>
    </row>
    <row r="61" ht="21" customHeight="1">
      <c r="C61" s="100"/>
      <c r="E61" s="101" t="s">
        <v>95</v>
      </c>
      <c r="F61" s="102">
        <f>ROUND(F62/1000,1)</f>
        <v>305044.5</v>
      </c>
      <c r="G61" s="102">
        <f>ROUND(G62/1000,1)</f>
        <v>270234.90000000002</v>
      </c>
      <c r="H61" s="102">
        <f>ROUND(H62/1000,1)</f>
        <v>278991</v>
      </c>
      <c r="I61" s="102">
        <f>ROUND(I62/1000,1)</f>
        <v>71475.800000000003</v>
      </c>
      <c r="J61" s="95"/>
      <c r="K61" s="95"/>
      <c r="L61" s="1"/>
      <c r="M61" s="1"/>
      <c r="N61" s="96"/>
      <c r="O61" s="96"/>
      <c r="P61" s="96"/>
      <c r="Q61" s="1"/>
      <c r="R61" s="1"/>
    </row>
    <row r="62" ht="21.75" customHeight="1">
      <c r="C62" s="101"/>
      <c r="D62" s="101"/>
      <c r="E62" s="101" t="s">
        <v>96</v>
      </c>
      <c r="F62" s="103">
        <v>305044463.89999998</v>
      </c>
      <c r="G62" s="103">
        <v>270234883.22000003</v>
      </c>
      <c r="H62" s="103">
        <v>278991029.87</v>
      </c>
      <c r="I62" s="103">
        <v>71475838.340000004</v>
      </c>
      <c r="J62" s="96"/>
      <c r="K62" s="96"/>
      <c r="L62" s="99"/>
      <c r="M62" s="99"/>
      <c r="N62" s="96"/>
      <c r="O62" s="96"/>
      <c r="P62" s="96"/>
      <c r="Q62" s="1"/>
      <c r="R62" s="1"/>
    </row>
    <row r="63" ht="45.75" customHeight="1">
      <c r="C63" s="104"/>
      <c r="F63" s="1"/>
      <c r="G63" s="1"/>
      <c r="H63" s="99"/>
      <c r="I63" s="1"/>
      <c r="L63" s="1"/>
      <c r="M63" s="1"/>
      <c r="N63" s="1"/>
      <c r="O63" s="1"/>
      <c r="P63" s="1"/>
      <c r="Q63" s="1"/>
      <c r="R63" s="1"/>
    </row>
  </sheetData>
  <autoFilter ref="C1:C63"/>
  <mergeCells count="16">
    <mergeCell ref="B1:P1"/>
    <mergeCell ref="C2:H2"/>
    <mergeCell ref="I2:J2"/>
    <mergeCell ref="D3:J3"/>
    <mergeCell ref="F4:G4"/>
    <mergeCell ref="H4:J4"/>
    <mergeCell ref="A6:A7"/>
    <mergeCell ref="B6:B7"/>
    <mergeCell ref="C6:C7"/>
    <mergeCell ref="E6:E7"/>
    <mergeCell ref="F6:P6"/>
    <mergeCell ref="Q6:AA6"/>
    <mergeCell ref="AB6:AL6"/>
    <mergeCell ref="AM6:AW6"/>
    <mergeCell ref="B52:C52"/>
    <mergeCell ref="F59:I59"/>
  </mergeCells>
  <printOptions headings="0" gridLines="0"/>
  <pageMargins left="0.39370078740157477" right="0.39370078740157477" top="0.39370078740157477" bottom="0.39370078740157477" header="0.31496062992125984" footer="0.31496062992125984"/>
  <pageSetup paperSize="9" scale="41" firstPageNumber="1" fitToWidth="2" pageOrder="downThenOver" orientation="landscape" usePrinterDefaults="1" blackAndWhite="0" draft="0" cellComments="none" useFirstPageNumber="1"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expression" priority="3" stopIfTrue="1" id="{00BF00F3-0020-4E05-9DDA-000A00B7004A}">
            <xm:f>Locked()</xm:f>
            <x14:dxf>
              <fill>
                <patternFill patternType="solid">
                  <fgColor indexed="31"/>
                  <bgColor indexed="31"/>
                </patternFill>
              </fill>
              <border>
                <left style="thin">
                  <color indexed="22"/>
                </left>
                <right style="thin">
                  <color indexed="22"/>
                </right>
                <top style="thin">
                  <color indexed="22"/>
                </top>
                <bottom style="thin">
                  <color indexed="22"/>
                </bottom>
                <diagonal style="none"/>
              </border>
            </x14:dxf>
          </x14:cfRule>
          <xm:sqref>O59:Q59</xm:sqref>
        </x14:conditionalFormatting>
        <x14:conditionalFormatting xmlns:xm="http://schemas.microsoft.com/office/excel/2006/main">
          <x14:cfRule type="expression" priority="2" stopIfTrue="1" id="{002A0071-00E6-4307-B637-00B600F20086}">
            <xm:f>LockedByCondition()</xm:f>
            <x14:dxf>
              <fill>
                <patternFill patternType="solid">
                  <fgColor indexed="31"/>
                  <bgColor indexed="31"/>
                </patternFill>
              </fill>
              <border>
                <left style="thin">
                  <color indexed="23"/>
                </left>
                <right style="thin">
                  <color indexed="23"/>
                </right>
                <top style="thin">
                  <color indexed="23"/>
                </top>
                <bottom style="thin">
                  <color indexed="23"/>
                </bottom>
                <diagonal style="none"/>
              </border>
            </x14:dxf>
          </x14:cfRule>
          <xm:sqref>O59:Q59</xm:sqref>
        </x14:conditionalFormatting>
        <x14:conditionalFormatting xmlns:xm="http://schemas.microsoft.com/office/excel/2006/main">
          <x14:cfRule type="expression" priority="1" stopIfTrue="1" id="{002F0067-00BF-444D-8B71-0069004E0050}">
            <xm:f>HasError()</xm:f>
            <x14:dxf>
              <fill>
                <patternFill patternType="solid">
                  <fgColor indexed="45"/>
                  <bgColor indexed="45"/>
                </patternFill>
              </fill>
              <border>
                <left style="thin">
                  <color indexed="29"/>
                </left>
                <right style="thin">
                  <color indexed="29"/>
                </right>
                <top style="thin">
                  <color indexed="29"/>
                </top>
                <bottom style="thin">
                  <color indexed="29"/>
                </bottom>
                <diagonal style="none"/>
              </border>
            </x14:dxf>
          </x14:cfRule>
          <xm:sqref>O59:Q59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Р7-Офис/2024.3.2.551</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revision>2</cp:revision>
  <dcterms:created xsi:type="dcterms:W3CDTF">2019-06-27T08:09:29Z</dcterms:created>
  <dcterms:modified xsi:type="dcterms:W3CDTF">2025-06-18T04:10:36Z</dcterms:modified>
</cp:coreProperties>
</file>