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0"/>
  </bookViews>
  <sheets>
    <sheet name="10807560018000" sheetId="1" state="visible" r:id="rId1"/>
  </sheets>
  <definedNames>
    <definedName name="_FilterDatabase" localSheetId="0" hidden="1">'10807560018000'!$C$1:$C$33</definedName>
    <definedName name="_xlnm.Print_Area" localSheetId="0" hidden="0">'10807560018000'!$A$1:$AW$25</definedName>
  </definedNames>
  <calcPr/>
</workbook>
</file>

<file path=xl/sharedStrings.xml><?xml version="1.0" encoding="utf-8"?>
<sst xmlns="http://schemas.openxmlformats.org/spreadsheetml/2006/main" count="69" uniqueCount="69">
  <si>
    <t xml:space="preserve">Расчет поступлений в федеральный бюджет государственной пошлины за осуществляемые одновременно государственный кадастровый учет и государственную регистрацию прав  
 (при обращении через многофункциональные центры), </t>
  </si>
  <si>
    <t xml:space="preserve">администрируемой Росреестром по КБК 321 1 08 07560 01 8000 110 на </t>
  </si>
  <si>
    <t xml:space="preserve"> 2025-2028 гг.</t>
  </si>
  <si>
    <t xml:space="preserve">Управление Росреестра по Новосибирской области</t>
  </si>
  <si>
    <t xml:space="preserve">по состоянию на</t>
  </si>
  <si>
    <t xml:space="preserve">01 апреля 2025 г.</t>
  </si>
  <si>
    <t xml:space="preserve">Код вида доходов</t>
  </si>
  <si>
    <t xml:space="preserve">№ п/п</t>
  </si>
  <si>
    <t xml:space="preserve">Наименование ИД</t>
  </si>
  <si>
    <t xml:space="preserve">Размер государствен-
ной пошлины, 2024 год, руб.
</t>
  </si>
  <si>
    <t xml:space="preserve">Размер государствен-
ной пошлины,  руб.
</t>
  </si>
  <si>
    <t xml:space="preserve"> 2025 год</t>
  </si>
  <si>
    <t xml:space="preserve"> 2026 год</t>
  </si>
  <si>
    <t xml:space="preserve"> 2027 год</t>
  </si>
  <si>
    <t xml:space="preserve"> 2028 год</t>
  </si>
  <si>
    <t xml:space="preserve">Среднее количество обращений за 3 года</t>
  </si>
  <si>
    <t xml:space="preserve">Корректирую-
щий показатель количества обращений</t>
  </si>
  <si>
    <t xml:space="preserve">Прогнозируемое количество обращений</t>
  </si>
  <si>
    <t xml:space="preserve">Прогнозируемый объем выпадающих доходов государственной пошлины от применения льгот (ст. 333.18, ст. 333.35 НК РФ), тыс. руб.</t>
  </si>
  <si>
    <t xml:space="preserve">Средняя сумма возвратов за 3 года, тыс. руб.</t>
  </si>
  <si>
    <t xml:space="preserve">Корректирующий показатель возвратов, 
тыс. руб.</t>
  </si>
  <si>
    <t xml:space="preserve">Прогнозируемый объем возвратов, тыс.руб.</t>
  </si>
  <si>
    <t xml:space="preserve">Прогнозируемый объем поступления задолженности
тыс. руб.
</t>
  </si>
  <si>
    <t xml:space="preserve">Прогнозируемый объем ошибочно уплаченных поступлений, тыс.руб.</t>
  </si>
  <si>
    <t xml:space="preserve">Итого влияние разовых факторов, тыс. руб.</t>
  </si>
  <si>
    <t xml:space="preserve">Сумма, тыс. руб.</t>
  </si>
  <si>
    <t xml:space="preserve">Прогнозируемый объем поступления задолженности,
тыс. руб.</t>
  </si>
  <si>
    <t>7=5+6</t>
  </si>
  <si>
    <t>11=9+10</t>
  </si>
  <si>
    <t>14=12+13-11</t>
  </si>
  <si>
    <t>15=((4*7)/1000-8+14)*0,5</t>
  </si>
  <si>
    <t>18=16+17</t>
  </si>
  <si>
    <t>22=20+21</t>
  </si>
  <si>
    <t>25=23+24-22</t>
  </si>
  <si>
    <t>26=((4*18)/1000-19+25)*0,5</t>
  </si>
  <si>
    <t>29=27+28</t>
  </si>
  <si>
    <t>33=31+32</t>
  </si>
  <si>
    <t>36=34+35-33</t>
  </si>
  <si>
    <t>37=((4*29)/1000-30+36)*0,5</t>
  </si>
  <si>
    <t>40=38+39</t>
  </si>
  <si>
    <t>44=42+43</t>
  </si>
  <si>
    <t>47=45+46-44</t>
  </si>
  <si>
    <t>48=((4*40)/1000-41+47)*0,5</t>
  </si>
  <si>
    <t xml:space="preserve"> Бумажный документ, всего</t>
  </si>
  <si>
    <t xml:space="preserve">Доходы, поступающие от уплаты государственной пошлины за:</t>
  </si>
  <si>
    <t>32110807560018000110</t>
  </si>
  <si>
    <t xml:space="preserve">осуществляемые одновременно государственный кадастровый учет и государственную регистрацию прав на созданные (образованные) объекты недвижимости (кадастровая стоимость имущества до 20 млн руб.) ДЛЯ ФИЗИЧЕСКИХ ЛИЦ</t>
  </si>
  <si>
    <t xml:space="preserve">осуществляемые одновременно государственный кадастровый учет и государственную регистрацию прав на созданные (образованные) объекты недвижимости:</t>
  </si>
  <si>
    <t xml:space="preserve">в отношении объекта недвижимости, кадастровая стоимость которого превышает 20 000 000 рублей, - в размере суммы государственной пошлины, исчисленной в соответствии с абзацем четвертым подпункта 22 настоящего пункта (кадастровая стоимость имущества от 20 до 30 млн руб.) ДЛЯ ФИЗИЧЕСКИХ ЛИЦ </t>
  </si>
  <si>
    <t xml:space="preserve">в отношении объекта недвижимости, кадастровая стоимость которого превышает 20 000 000 рублей, - в размере суммы государственной пошлины, исчисленной в соответствии с абзацем четвертым подпункта 22 настоящего пункта  (кадастровая стоимость имущества от 30 до 40 млн руб.) ДЛЯ ФИЗИЧЕСКИХ ЛИЦ </t>
  </si>
  <si>
    <t xml:space="preserve">в отношении объекта недвижимости, кадастровая стоимость которого превышает 20 000 000 рублей, - в размере суммы государственной пошлины, исчисленной в соответствии с абзацем четвертым подпункта 22 настоящего пункта  (кадастровая стоимость имущества от 40 до 50 млн руб.) ДЛЯ ФИЗИЧЕСКИХ ЛИЦ </t>
  </si>
  <si>
    <t xml:space="preserve">в отношении объекта недвижимости, кадастровая стоимость которого превышает 20 000 000 рублей, - в размере суммы государственной пошлины, исчисленной в соответствии с абзацем четвертым подпункта 22 настоящего пункта (кадастровая стоимость имущества от 50 млн руб. и более) ДЛЯ ФИЗИЧЕСКИХ ЛИЦ </t>
  </si>
  <si>
    <t xml:space="preserve">осуществляемые одновременно государственный кадастровый учет и государственную регистрацию прав на созданные или образуемые объекты недвижимости  (кадастровая стоимость имущества до 22 млн руб.) ДЛЯ ЮРИДИЧЕСКИХ ЛИЦ</t>
  </si>
  <si>
    <t xml:space="preserve">в отношении объекта недвижимости, кадастровая стоимость которого превышает 22 000 000 рублей, - в размере суммы государственной пошлины, исчисленной в соответствии с абзацем седьмым подпункта 22 настоящего пункта и увеличенной на 22 000 рублей (кадастровая стоимость имущества от 22 до 33 млн руб.) ДЛЯ ЮРИДИЧЕСКИХ ЛИЦ</t>
  </si>
  <si>
    <t xml:space="preserve">в отношении объекта недвижимости, кадастровая стоимость которого превышает 22 000 000 рублей, - в размере суммы государственной пошлины, исчисленной в соответствии с абзацем седьмым подпункта 22 настоящего пункта и увеличенной на 22 000 рублей  (кадастровая стоимость имущества от 33 до 44 млн руб.) ДЛЯ ЮРИДИЧЕСКИХ ЛИЦ</t>
  </si>
  <si>
    <t xml:space="preserve">в отношении объекта недвижимости, кадастровая стоимость которого превышает 22 000 000 рублей, - в размере суммы государственной пошлины, исчисленной в соответствии с абзацем седьмым подпункта 22 настоящего пункта и увеличенной на 22 000 рублей  (кадастровая стоимость имущества от 44 до 55 млн руб.) ДЛЯ ЮРИДИЧЕСКИХ ЛИЦ</t>
  </si>
  <si>
    <t xml:space="preserve">в отношении объекта недвижимости, кадастровая стоимость которого превышает 22 000 000 рублей, - в размере суммы государственной пошлины, исчисленной в соответствии с абзацем седьмым подпункта 22 настоящего пункта и увеличенной на 22 000 рублей (кадастровая стоимость имущества более 55 млн руб.)  ДЛЯ ЮРИДИЧЕСКИХ ЛИЦ </t>
  </si>
  <si>
    <t xml:space="preserve">осуществляемые одновременно государственный кадастровый учет и государственную регистрацию права собственности физического лица на земельный участок для ведения личного подсобного хозяйства, огородничества, садоводства, индивидуального гаражного или индивидуального жилищного строительства, либо на создаваемый или созданный на таком земельном участке объект недвижимого имущества </t>
  </si>
  <si>
    <t xml:space="preserve">осуществляемые одновременно государственный кадастровый учет и государственную регистрацию прав на земельный участок из земель сельскохозяйственного назначения</t>
  </si>
  <si>
    <t xml:space="preserve">Итого, тыс. руб.</t>
  </si>
  <si>
    <t xml:space="preserve">возвраты ПРОВЕРКА с ф.0531468</t>
  </si>
  <si>
    <t xml:space="preserve">задолженность ПРОВЕРКА ПЗ при наличии</t>
  </si>
  <si>
    <t xml:space="preserve">ошибочно уплаченные
ПРОВЕРКА должна быть &gt;0
</t>
  </si>
  <si>
    <t xml:space="preserve">ИТОГО
ОЦЕНКА
</t>
  </si>
  <si>
    <t xml:space="preserve">ИТОГО
2-ой год
</t>
  </si>
  <si>
    <t xml:space="preserve">ИТОГО
3-ий год
</t>
  </si>
  <si>
    <t>касса</t>
  </si>
  <si>
    <t>тыс.руб.</t>
  </si>
  <si>
    <t>руб.</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</si>
</sst>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1">
    <numFmt numFmtId="160" formatCode="#,##0.0"/>
  </numFmts>
  <fonts count="20">
    <font>
      <sz val="11.000000"/>
      <color theme="1"/>
      <name val="Calibri"/>
      <scheme val="minor"/>
    </font>
    <font>
      <sz val="8.000000"/>
      <name val="Times New Roman"/>
    </font>
    <font>
      <b/>
      <sz val="10.000000"/>
      <name val="Times New Roman"/>
    </font>
    <font>
      <b/>
      <sz val="9.000000"/>
      <name val="Times New Roman"/>
    </font>
    <font>
      <sz val="9.000000"/>
      <name val="Times New Roman"/>
    </font>
    <font>
      <sz val="9.000000"/>
      <color theme="0"/>
      <name val="Times New Roman"/>
    </font>
    <font>
      <b/>
      <sz val="8.000000"/>
      <name val="Times New Roman"/>
    </font>
    <font>
      <b/>
      <i/>
      <sz val="10.000000"/>
      <name val="Times New Roman"/>
    </font>
    <font>
      <b/>
      <i/>
      <sz val="8.000000"/>
      <name val="Times New Roman"/>
    </font>
    <font>
      <b/>
      <i/>
      <sz val="12.000000"/>
      <name val="Times New Roman"/>
    </font>
    <font>
      <b/>
      <sz val="12.000000"/>
      <name val="Times New Roman"/>
    </font>
    <font>
      <sz val="10.000000"/>
      <name val="Times New Roman"/>
    </font>
    <font>
      <sz val="12.000000"/>
      <name val="Times New Roman"/>
    </font>
    <font>
      <sz val="8.000000"/>
      <color theme="1"/>
      <name val="Times New Roman"/>
    </font>
    <font>
      <sz val="10.000000"/>
      <color theme="1"/>
      <name val="Times New Roman"/>
    </font>
    <font>
      <b/>
      <sz val="8.000000"/>
      <color theme="1"/>
      <name val="Times New Roman"/>
    </font>
    <font>
      <b/>
      <sz val="12.000000"/>
      <color theme="1"/>
      <name val="Times New Roman"/>
    </font>
    <font>
      <i/>
      <sz val="8.000000"/>
      <name val="Times New Roman"/>
    </font>
    <font>
      <sz val="10.000000"/>
      <name val="Calibri"/>
      <scheme val="minor"/>
    </font>
    <font>
      <sz val="8.000000"/>
      <name val="Calibri"/>
      <scheme val="minor"/>
    </font>
  </fonts>
  <fills count="17">
    <fill>
      <patternFill patternType="none"/>
    </fill>
    <fill>
      <patternFill patternType="gray125"/>
    </fill>
    <fill>
      <patternFill patternType="solid">
        <fgColor theme="6" tint="0.79998168889431442"/>
        <bgColor theme="6" tint="0.79998168889431442"/>
      </patternFill>
    </fill>
    <fill>
      <patternFill patternType="solid">
        <fgColor theme="7" tint="0.79998168889431442"/>
        <bgColor theme="7" tint="0.79998168889431442"/>
      </patternFill>
    </fill>
    <fill>
      <patternFill patternType="solid">
        <fgColor theme="8" tint="0.79998168889431442"/>
        <bgColor theme="8" tint="0.79998168889431442"/>
      </patternFill>
    </fill>
    <fill>
      <patternFill patternType="solid">
        <fgColor theme="9" tint="0.79998168889431442"/>
        <bgColor theme="9" tint="0.79998168889431442"/>
      </patternFill>
    </fill>
    <fill>
      <patternFill patternType="solid">
        <fgColor theme="0"/>
        <bgColor theme="0"/>
      </patternFill>
    </fill>
    <fill>
      <patternFill patternType="solid">
        <fgColor indexed="43"/>
        <bgColor indexed="43"/>
      </patternFill>
    </fill>
    <fill>
      <patternFill patternType="solid">
        <fgColor theme="0" tint="-0.14999847407452621"/>
        <bgColor theme="0" tint="-0.14999847407452621"/>
      </patternFill>
    </fill>
    <fill>
      <patternFill patternType="solid">
        <fgColor theme="0" tint="-0.34998626667073579"/>
        <bgColor theme="0" tint="-0.34998626667073579"/>
      </patternFill>
    </fill>
    <fill>
      <patternFill patternType="solid">
        <fgColor indexed="26"/>
        <bgColor indexed="26"/>
      </patternFill>
    </fill>
    <fill>
      <patternFill patternType="solid">
        <fgColor indexed="5"/>
        <bgColor indexed="5"/>
      </patternFill>
    </fill>
    <fill>
      <patternFill patternType="solid">
        <fgColor rgb="FFFFC000"/>
        <bgColor rgb="FFFFC000"/>
      </patternFill>
    </fill>
    <fill>
      <patternFill patternType="solid">
        <fgColor theme="8" tint="0.59999389629810485"/>
        <bgColor theme="8" tint="0.59999389629810485"/>
      </patternFill>
    </fill>
    <fill>
      <patternFill patternType="solid">
        <fgColor rgb="FF92D050"/>
        <bgColor rgb="FF92D050"/>
      </patternFill>
    </fill>
    <fill>
      <patternFill patternType="solid">
        <fgColor rgb="FFC5D9F1"/>
        <bgColor rgb="FFC5D9F1"/>
      </patternFill>
    </fill>
    <fill>
      <patternFill patternType="solid">
        <fgColor rgb="FFD9D9D9"/>
        <bgColor rgb="FFD9D9D9"/>
      </patternFill>
    </fill>
  </fills>
  <borders count="8">
    <border>
      <left style="none"/>
      <right style="none"/>
      <top style="none"/>
      <bottom style="none"/>
      <diagonal style="none"/>
    </border>
    <border>
      <left style="thin">
        <color auto="1"/>
      </left>
      <right style="thin">
        <color auto="1"/>
      </right>
      <top style="thin">
        <color auto="1"/>
      </top>
      <bottom style="none"/>
      <diagonal style="none"/>
    </border>
    <border>
      <left style="thin">
        <color auto="1"/>
      </left>
      <right style="thin">
        <color auto="1"/>
      </right>
      <top style="thin">
        <color auto="1"/>
      </top>
      <bottom style="thin">
        <color auto="1"/>
      </bottom>
      <diagonal style="none"/>
    </border>
    <border>
      <left style="thin">
        <color auto="1"/>
      </left>
      <right style="none"/>
      <top style="thin">
        <color auto="1"/>
      </top>
      <bottom style="thin">
        <color auto="1"/>
      </bottom>
      <diagonal style="none"/>
    </border>
    <border>
      <left style="none"/>
      <right style="none"/>
      <top style="thin">
        <color auto="1"/>
      </top>
      <bottom style="thin">
        <color auto="1"/>
      </bottom>
      <diagonal style="none"/>
    </border>
    <border>
      <left style="none"/>
      <right style="thin">
        <color auto="1"/>
      </right>
      <top style="thin">
        <color auto="1"/>
      </top>
      <bottom style="thin">
        <color auto="1"/>
      </bottom>
      <diagonal style="none"/>
    </border>
    <border>
      <left style="thin">
        <color auto="1"/>
      </left>
      <right style="thin">
        <color auto="1"/>
      </right>
      <top style="none"/>
      <bottom style="thin">
        <color auto="1"/>
      </bottom>
      <diagonal style="none"/>
    </border>
    <border>
      <left style="none"/>
      <right style="thin">
        <color auto="1"/>
      </right>
      <top style="none"/>
      <bottom style="thin">
        <color auto="1"/>
      </bottom>
      <diagonal style="none"/>
    </border>
  </borders>
  <cellStyleXfs count="1">
    <xf fontId="0" fillId="0" borderId="0" numFmtId="0" applyNumberFormat="1" applyFont="1" applyFill="1" applyBorder="1"/>
  </cellStyleXfs>
  <cellXfs count="100">
    <xf fontId="0" fillId="0" borderId="0" numFmtId="0" xfId="0"/>
    <xf fontId="1" fillId="0" borderId="0" numFmtId="0" xfId="0" applyFont="1" applyProtection="1"/>
    <xf fontId="1" fillId="0" borderId="0" numFmtId="0" xfId="0" applyFont="1" applyAlignment="1" applyProtection="1">
      <alignment horizontal="center" vertical="center"/>
    </xf>
    <xf fontId="2" fillId="0" borderId="0" numFmtId="0" xfId="0" applyFont="1" applyAlignment="1" applyProtection="1">
      <alignment vertical="center" wrapText="1"/>
    </xf>
    <xf fontId="2" fillId="0" borderId="0" numFmtId="0" xfId="0" applyFont="1" applyAlignment="1" applyProtection="1">
      <alignment horizontal="center" vertical="center" wrapText="1"/>
    </xf>
    <xf fontId="2" fillId="0" borderId="0" numFmtId="0" xfId="0" applyFont="1" applyAlignment="1" applyProtection="1">
      <alignment horizontal="right" vertical="center" wrapText="1"/>
    </xf>
    <xf fontId="2" fillId="0" borderId="0" numFmtId="0" xfId="0" applyFont="1" applyAlignment="1" applyProtection="1">
      <alignment horizontal="left" vertical="center" wrapText="1"/>
    </xf>
    <xf fontId="3" fillId="0" borderId="0" numFmtId="0" xfId="0" applyFont="1" applyAlignment="1" applyProtection="1">
      <alignment horizontal="center" vertical="center" wrapText="1"/>
    </xf>
    <xf fontId="3" fillId="0" borderId="0" numFmtId="0" xfId="0" applyFont="1" applyAlignment="1" applyProtection="1">
      <alignment vertical="center" wrapText="1"/>
    </xf>
    <xf fontId="3" fillId="0" borderId="0" numFmtId="0" xfId="0" applyFont="1" applyAlignment="1" applyProtection="1">
      <alignment horizontal="left" vertical="center" wrapText="1"/>
    </xf>
    <xf fontId="1" fillId="0" borderId="0" numFmtId="160" xfId="0" applyNumberFormat="1" applyFont="1" applyProtection="1"/>
    <xf fontId="1" fillId="0" borderId="1" numFmtId="49" xfId="0" applyNumberFormat="1" applyFont="1" applyBorder="1" applyAlignment="1" applyProtection="1">
      <alignment horizontal="center" vertical="center" wrapText="1"/>
    </xf>
    <xf fontId="1" fillId="0" borderId="1" numFmtId="0" xfId="0" applyFont="1" applyBorder="1" applyAlignment="1" applyProtection="1">
      <alignment horizontal="center" vertical="center" wrapText="1"/>
    </xf>
    <xf fontId="4" fillId="0" borderId="1" numFmtId="0" xfId="0" applyFont="1" applyBorder="1" applyAlignment="1" applyProtection="1">
      <alignment horizontal="center" vertical="center" wrapText="1"/>
    </xf>
    <xf fontId="5" fillId="0" borderId="2" numFmtId="0" xfId="0" applyFont="1" applyBorder="1" applyAlignment="1" applyProtection="1">
      <alignment horizontal="center" vertical="center" wrapText="1"/>
    </xf>
    <xf fontId="3" fillId="2" borderId="3" numFmtId="0" xfId="0" applyFont="1" applyFill="1" applyBorder="1" applyAlignment="1" applyProtection="1">
      <alignment horizontal="center" vertical="center" wrapText="1"/>
    </xf>
    <xf fontId="3" fillId="2" borderId="4" numFmtId="0" xfId="0" applyFont="1" applyFill="1" applyBorder="1" applyAlignment="1" applyProtection="1">
      <alignment horizontal="center" vertical="center" wrapText="1"/>
    </xf>
    <xf fontId="3" fillId="2" borderId="5" numFmtId="0" xfId="0" applyFont="1" applyFill="1" applyBorder="1" applyAlignment="1" applyProtection="1">
      <alignment horizontal="center" vertical="center" wrapText="1"/>
    </xf>
    <xf fontId="3" fillId="3" borderId="3" numFmtId="0" xfId="0" applyFont="1" applyFill="1" applyBorder="1" applyAlignment="1" applyProtection="1">
      <alignment horizontal="center" vertical="center" wrapText="1"/>
    </xf>
    <xf fontId="3" fillId="3" borderId="4" numFmtId="0" xfId="0" applyFont="1" applyFill="1" applyBorder="1" applyAlignment="1" applyProtection="1">
      <alignment horizontal="center" vertical="center" wrapText="1"/>
    </xf>
    <xf fontId="3" fillId="3" borderId="5" numFmtId="0" xfId="0" applyFont="1" applyFill="1" applyBorder="1" applyAlignment="1" applyProtection="1">
      <alignment horizontal="center" vertical="center" wrapText="1"/>
    </xf>
    <xf fontId="3" fillId="4" borderId="3" numFmtId="0" xfId="0" applyFont="1" applyFill="1" applyBorder="1" applyAlignment="1" applyProtection="1">
      <alignment horizontal="center" vertical="center" wrapText="1"/>
    </xf>
    <xf fontId="3" fillId="4" borderId="4" numFmtId="0" xfId="0" applyFont="1" applyFill="1" applyBorder="1" applyAlignment="1" applyProtection="1">
      <alignment horizontal="center" vertical="center" wrapText="1"/>
    </xf>
    <xf fontId="3" fillId="4" borderId="5" numFmtId="0" xfId="0" applyFont="1" applyFill="1" applyBorder="1" applyAlignment="1" applyProtection="1">
      <alignment horizontal="center" vertical="center" wrapText="1"/>
    </xf>
    <xf fontId="3" fillId="5" borderId="3" numFmtId="0" xfId="0" applyFont="1" applyFill="1" applyBorder="1" applyAlignment="1" applyProtection="1">
      <alignment horizontal="center" vertical="center" wrapText="1"/>
    </xf>
    <xf fontId="3" fillId="5" borderId="4" numFmtId="0" xfId="0" applyFont="1" applyFill="1" applyBorder="1" applyAlignment="1" applyProtection="1">
      <alignment horizontal="center" vertical="center" wrapText="1"/>
    </xf>
    <xf fontId="3" fillId="5" borderId="5" numFmtId="0" xfId="0" applyFont="1" applyFill="1" applyBorder="1" applyAlignment="1" applyProtection="1">
      <alignment horizontal="center" vertical="center" wrapText="1"/>
    </xf>
    <xf fontId="1" fillId="0" borderId="6" numFmtId="49" xfId="0" applyNumberFormat="1" applyFont="1" applyBorder="1" applyAlignment="1" applyProtection="1">
      <alignment horizontal="center" vertical="center" wrapText="1"/>
    </xf>
    <xf fontId="1" fillId="0" borderId="6" numFmtId="0" xfId="0" applyFont="1" applyBorder="1" applyAlignment="1" applyProtection="1">
      <alignment horizontal="center" vertical="center" wrapText="1"/>
    </xf>
    <xf fontId="4" fillId="0" borderId="6" numFmtId="0" xfId="0" applyFont="1" applyBorder="1" applyAlignment="1" applyProtection="1">
      <alignment horizontal="center" vertical="center" wrapText="1"/>
    </xf>
    <xf fontId="4" fillId="2" borderId="2" numFmtId="0" xfId="0" applyFont="1" applyFill="1" applyBorder="1" applyAlignment="1" applyProtection="1">
      <alignment horizontal="center" vertical="center" wrapText="1"/>
    </xf>
    <xf fontId="4" fillId="3" borderId="2" numFmtId="0" xfId="0" applyFont="1" applyFill="1" applyBorder="1" applyAlignment="1" applyProtection="1">
      <alignment horizontal="center" vertical="center" wrapText="1"/>
    </xf>
    <xf fontId="4" fillId="4" borderId="2" numFmtId="0" xfId="0" applyFont="1" applyFill="1" applyBorder="1" applyAlignment="1" applyProtection="1">
      <alignment horizontal="center" vertical="center" wrapText="1"/>
    </xf>
    <xf fontId="4" fillId="5" borderId="2" numFmtId="0" xfId="0" applyFont="1" applyFill="1" applyBorder="1" applyAlignment="1" applyProtection="1">
      <alignment horizontal="center" vertical="center" wrapText="1"/>
    </xf>
    <xf fontId="6" fillId="0" borderId="0" numFmtId="0" xfId="0" applyFont="1" applyProtection="1"/>
    <xf fontId="6" fillId="0" borderId="2" numFmtId="1" xfId="0" applyNumberFormat="1" applyFont="1" applyBorder="1" applyAlignment="1" applyProtection="1">
      <alignment horizontal="center" vertical="center"/>
    </xf>
    <xf fontId="6" fillId="0" borderId="2" numFmtId="1" xfId="0" applyNumberFormat="1" applyFont="1" applyBorder="1" applyAlignment="1" applyProtection="1">
      <alignment horizontal="center" vertical="center" wrapText="1"/>
    </xf>
    <xf fontId="6" fillId="0" borderId="1" numFmtId="1" xfId="0" applyNumberFormat="1" applyFont="1" applyBorder="1" applyAlignment="1" applyProtection="1">
      <alignment horizontal="center" vertical="center" wrapText="1"/>
    </xf>
    <xf fontId="6" fillId="0" borderId="0" numFmtId="1" xfId="0" applyNumberFormat="1" applyFont="1" applyAlignment="1" applyProtection="1">
      <alignment horizontal="center" vertical="center" wrapText="1"/>
    </xf>
    <xf fontId="6" fillId="0" borderId="2" numFmtId="0" xfId="0" applyFont="1" applyBorder="1" applyAlignment="1" applyProtection="1">
      <alignment horizontal="center" vertical="center"/>
    </xf>
    <xf fontId="6" fillId="0" borderId="3" numFmtId="0" xfId="0" applyFont="1" applyBorder="1" applyAlignment="1" applyProtection="1">
      <alignment horizontal="center" vertical="center" wrapText="1"/>
    </xf>
    <xf fontId="6" fillId="0" borderId="1" numFmtId="0" xfId="0" applyFont="1" applyBorder="1" applyAlignment="1" applyProtection="1">
      <alignment horizontal="center" vertical="center" wrapText="1"/>
    </xf>
    <xf fontId="6" fillId="0" borderId="1" numFmtId="49" xfId="0" applyNumberFormat="1" applyFont="1" applyBorder="1" applyAlignment="1" applyProtection="1">
      <alignment horizontal="center" vertical="center" wrapText="1"/>
    </xf>
    <xf fontId="6" fillId="0" borderId="2" numFmtId="0" xfId="0" applyFont="1" applyBorder="1" applyAlignment="1" applyProtection="1">
      <alignment horizontal="center" vertical="center" wrapText="1"/>
    </xf>
    <xf fontId="1" fillId="0" borderId="2" numFmtId="0" xfId="0" applyFont="1" applyBorder="1" applyProtection="1"/>
    <xf fontId="1" fillId="6" borderId="3" numFmtId="0" xfId="0" applyFont="1" applyFill="1" applyBorder="1" applyAlignment="1" applyProtection="1">
      <alignment horizontal="center" vertical="center" wrapText="1"/>
    </xf>
    <xf fontId="7" fillId="7" borderId="2" numFmtId="0" xfId="0" applyFont="1" applyFill="1" applyBorder="1" applyAlignment="1" applyProtection="1">
      <alignment horizontal="left" vertical="center" wrapText="1"/>
    </xf>
    <xf fontId="8" fillId="7" borderId="2" numFmtId="0" xfId="0" applyFont="1" applyFill="1" applyBorder="1" applyAlignment="1" applyProtection="1">
      <alignment horizontal="left" vertical="center" wrapText="1"/>
    </xf>
    <xf fontId="9" fillId="7" borderId="2" numFmtId="0" xfId="0" applyFont="1" applyFill="1" applyBorder="1" applyAlignment="1" applyProtection="1">
      <alignment horizontal="left" vertical="center" wrapText="1"/>
    </xf>
    <xf fontId="10" fillId="7" borderId="2" numFmtId="3" xfId="0" applyNumberFormat="1" applyFont="1" applyFill="1" applyBorder="1" applyAlignment="1" applyProtection="1">
      <alignment horizontal="center" vertical="center" wrapText="1"/>
    </xf>
    <xf fontId="10" fillId="7" borderId="2" numFmtId="160" xfId="0" applyNumberFormat="1" applyFont="1" applyFill="1" applyBorder="1" applyAlignment="1" applyProtection="1">
      <alignment horizontal="center" vertical="center" wrapText="1"/>
    </xf>
    <xf fontId="11" fillId="8" borderId="2" numFmtId="0" xfId="0" applyFont="1" applyFill="1" applyBorder="1" applyAlignment="1" applyProtection="1">
      <alignment horizontal="left" vertical="center" wrapText="1"/>
    </xf>
    <xf fontId="1" fillId="8" borderId="2" numFmtId="0" xfId="0" applyFont="1" applyFill="1" applyBorder="1" applyAlignment="1" applyProtection="1">
      <alignment horizontal="center" vertical="center" wrapText="1"/>
    </xf>
    <xf fontId="12" fillId="8" borderId="2" numFmtId="0" xfId="0" applyFont="1" applyFill="1" applyBorder="1" applyAlignment="1" applyProtection="1">
      <alignment horizontal="center" vertical="center" wrapText="1"/>
    </xf>
    <xf fontId="1" fillId="0" borderId="2" numFmtId="49" xfId="0" applyNumberFormat="1" applyFont="1" applyBorder="1" applyAlignment="1" applyProtection="1">
      <alignment horizontal="center" vertical="center" wrapText="1"/>
    </xf>
    <xf fontId="13" fillId="0" borderId="2" numFmtId="0" xfId="0" applyFont="1" applyBorder="1" applyAlignment="1" applyProtection="1">
      <alignment horizontal="center" vertical="center" wrapText="1"/>
    </xf>
    <xf fontId="14" fillId="0" borderId="2" numFmtId="49" xfId="0" applyNumberFormat="1" applyFont="1" applyBorder="1" applyAlignment="1" applyProtection="1">
      <alignment vertical="top" wrapText="1"/>
    </xf>
    <xf fontId="15" fillId="9" borderId="2" numFmtId="160" xfId="0" applyNumberFormat="1" applyFont="1" applyFill="1" applyBorder="1" applyAlignment="1" applyProtection="1">
      <alignment horizontal="center" vertical="center" wrapText="1"/>
    </xf>
    <xf fontId="16" fillId="0" borderId="2" numFmtId="160" xfId="0" applyNumberFormat="1" applyFont="1" applyBorder="1" applyAlignment="1" applyProtection="1">
      <alignment horizontal="center" vertical="center" wrapText="1"/>
    </xf>
    <xf fontId="12" fillId="0" borderId="2" numFmtId="3" xfId="0" applyNumberFormat="1" applyFont="1" applyBorder="1" applyAlignment="1" applyProtection="1">
      <alignment horizontal="center" vertical="center" wrapText="1"/>
      <protection locked="0"/>
    </xf>
    <xf fontId="12" fillId="2" borderId="6" numFmtId="3" xfId="0" applyNumberFormat="1" applyFont="1" applyFill="1" applyBorder="1" applyAlignment="1" applyProtection="1">
      <alignment horizontal="center" vertical="center" wrapText="1"/>
    </xf>
    <xf fontId="12" fillId="0" borderId="6" numFmtId="160" xfId="0" applyNumberFormat="1" applyFont="1" applyBorder="1" applyAlignment="1" applyProtection="1">
      <alignment horizontal="center" vertical="center" wrapText="1"/>
      <protection locked="0"/>
    </xf>
    <xf fontId="12" fillId="8" borderId="6" numFmtId="160" xfId="0" applyNumberFormat="1" applyFont="1" applyFill="1" applyBorder="1" applyAlignment="1" applyProtection="1">
      <alignment horizontal="center" vertical="center" wrapText="1"/>
    </xf>
    <xf fontId="12" fillId="2" borderId="6" numFmtId="160" xfId="0" applyNumberFormat="1" applyFont="1" applyFill="1" applyBorder="1" applyAlignment="1" applyProtection="1">
      <alignment horizontal="center" vertical="center" wrapText="1"/>
    </xf>
    <xf fontId="12" fillId="6" borderId="6" numFmtId="160" xfId="0" applyNumberFormat="1" applyFont="1" applyFill="1" applyBorder="1" applyAlignment="1" applyProtection="1">
      <alignment horizontal="center" vertical="center" wrapText="1"/>
      <protection locked="0"/>
    </xf>
    <xf fontId="12" fillId="10" borderId="6" numFmtId="160" xfId="0" applyNumberFormat="1" applyFont="1" applyFill="1" applyBorder="1" applyAlignment="1" applyProtection="1">
      <alignment horizontal="center" vertical="center" wrapText="1"/>
    </xf>
    <xf fontId="12" fillId="0" borderId="6" numFmtId="3" xfId="0" applyNumberFormat="1" applyFont="1" applyBorder="1" applyAlignment="1" applyProtection="1">
      <alignment horizontal="center" vertical="center" wrapText="1"/>
      <protection locked="0"/>
    </xf>
    <xf fontId="12" fillId="8" borderId="6" numFmtId="160" xfId="0" applyNumberFormat="1" applyFont="1" applyFill="1" applyBorder="1" applyAlignment="1" applyProtection="1">
      <alignment horizontal="center" vertical="center" wrapText="1"/>
      <protection locked="0"/>
    </xf>
    <xf fontId="14" fillId="8" borderId="2" numFmtId="49" xfId="0" applyNumberFormat="1" applyFont="1" applyFill="1" applyBorder="1" applyAlignment="1" applyProtection="1">
      <alignment vertical="top" wrapText="1"/>
    </xf>
    <xf fontId="15" fillId="8" borderId="2" numFmtId="160" xfId="0" applyNumberFormat="1" applyFont="1" applyFill="1" applyBorder="1" applyAlignment="1" applyProtection="1">
      <alignment horizontal="center" vertical="center" wrapText="1"/>
    </xf>
    <xf fontId="16" fillId="8" borderId="2" numFmtId="160" xfId="0" applyNumberFormat="1" applyFont="1" applyFill="1" applyBorder="1" applyAlignment="1" applyProtection="1">
      <alignment horizontal="center" vertical="center" wrapText="1"/>
    </xf>
    <xf fontId="12" fillId="8" borderId="2" numFmtId="3" xfId="0" applyNumberFormat="1" applyFont="1" applyFill="1" applyBorder="1" applyAlignment="1" applyProtection="1">
      <alignment horizontal="center" vertical="center" wrapText="1"/>
      <protection locked="0"/>
    </xf>
    <xf fontId="12" fillId="8" borderId="6" numFmtId="3" xfId="0" applyNumberFormat="1" applyFont="1" applyFill="1" applyBorder="1" applyAlignment="1" applyProtection="1">
      <alignment horizontal="center" vertical="center" wrapText="1"/>
    </xf>
    <xf fontId="3" fillId="11" borderId="3" numFmtId="160" xfId="0" applyNumberFormat="1" applyFont="1" applyFill="1" applyBorder="1" applyAlignment="1" applyProtection="1">
      <alignment horizontal="left" vertical="center"/>
    </xf>
    <xf fontId="3" fillId="11" borderId="7" numFmtId="160" xfId="0" applyNumberFormat="1" applyFont="1" applyFill="1" applyBorder="1" applyAlignment="1" applyProtection="1">
      <alignment horizontal="left" vertical="center"/>
    </xf>
    <xf fontId="4" fillId="11" borderId="5" numFmtId="0" xfId="0" applyFont="1" applyFill="1" applyBorder="1" applyAlignment="1" applyProtection="1">
      <alignment horizontal="center" vertical="center"/>
    </xf>
    <xf fontId="12" fillId="11" borderId="5" numFmtId="0" xfId="0" applyFont="1" applyFill="1" applyBorder="1" applyAlignment="1" applyProtection="1">
      <alignment horizontal="center" vertical="center"/>
    </xf>
    <xf fontId="10" fillId="11" borderId="2" numFmtId="3" xfId="0" applyNumberFormat="1" applyFont="1" applyFill="1" applyBorder="1" applyAlignment="1" applyProtection="1">
      <alignment horizontal="center" vertical="center" wrapText="1"/>
    </xf>
    <xf fontId="10" fillId="11" borderId="3" numFmtId="160" xfId="0" applyNumberFormat="1" applyFont="1" applyFill="1" applyBorder="1" applyAlignment="1" applyProtection="1">
      <alignment horizontal="center" vertical="center"/>
    </xf>
    <xf fontId="4" fillId="0" borderId="0" numFmtId="0" xfId="0" applyFont="1" applyAlignment="1" applyProtection="1">
      <alignment wrapText="1"/>
    </xf>
    <xf fontId="4" fillId="0" borderId="0" numFmtId="0" xfId="0" applyFont="1" applyAlignment="1" applyProtection="1">
      <alignment horizontal="center" vertical="center" wrapText="1"/>
    </xf>
    <xf fontId="4" fillId="12" borderId="0" numFmtId="0" xfId="0" applyFont="1" applyFill="1" applyAlignment="1" applyProtection="1">
      <alignment horizontal="center" vertical="center" wrapText="1"/>
    </xf>
    <xf fontId="4" fillId="13" borderId="0" numFmtId="0" xfId="0" applyFont="1" applyFill="1" applyAlignment="1" applyProtection="1">
      <alignment horizontal="center" vertical="center" wrapText="1"/>
    </xf>
    <xf fontId="4" fillId="14" borderId="0" numFmtId="0" xfId="0" applyFont="1" applyFill="1" applyAlignment="1" applyProtection="1">
      <alignment horizontal="center" vertical="center" wrapText="1"/>
    </xf>
    <xf fontId="4" fillId="11" borderId="0" numFmtId="0" xfId="0" applyFont="1" applyFill="1" applyAlignment="1" applyProtection="1">
      <alignment horizontal="center" vertical="center" wrapText="1"/>
    </xf>
    <xf fontId="6" fillId="0" borderId="0" numFmtId="160" xfId="0" applyNumberFormat="1" applyFont="1" applyAlignment="1" applyProtection="1">
      <alignment horizontal="center" vertical="center"/>
    </xf>
    <xf fontId="1" fillId="0" borderId="0" numFmtId="160" xfId="0" applyNumberFormat="1" applyFont="1" applyAlignment="1" applyProtection="1">
      <alignment horizontal="center" vertical="center"/>
    </xf>
    <xf fontId="13" fillId="0" borderId="0" numFmtId="4" xfId="0" applyNumberFormat="1" applyFont="1" applyAlignment="1" applyProtection="1">
      <alignment horizontal="right" vertical="center"/>
    </xf>
    <xf fontId="1" fillId="0" borderId="0" numFmtId="3" xfId="0" applyNumberFormat="1" applyFont="1" applyProtection="1"/>
    <xf fontId="1" fillId="0" borderId="0" numFmtId="4" xfId="0" applyNumberFormat="1" applyFont="1" applyProtection="1"/>
    <xf fontId="17" fillId="0" borderId="0" numFmtId="0" xfId="0" applyFont="1" applyAlignment="1" applyProtection="1">
      <alignment horizontal="left" vertical="center" wrapText="1"/>
    </xf>
    <xf fontId="4" fillId="0" borderId="3" numFmtId="0" xfId="0" applyFont="1" applyBorder="1" applyAlignment="1" applyProtection="1">
      <alignment horizontal="center" vertical="center" wrapText="1"/>
    </xf>
    <xf fontId="4" fillId="0" borderId="4" numFmtId="0" xfId="0" applyFont="1" applyBorder="1" applyAlignment="1" applyProtection="1">
      <alignment horizontal="center" vertical="center" wrapText="1"/>
    </xf>
    <xf fontId="4" fillId="0" borderId="5" numFmtId="0" xfId="0" applyFont="1" applyBorder="1" applyAlignment="1" applyProtection="1">
      <alignment horizontal="center" vertical="center" wrapText="1"/>
    </xf>
    <xf fontId="1" fillId="0" borderId="0" numFmtId="49" xfId="0" applyNumberFormat="1" applyFont="1" applyAlignment="1" applyProtection="1">
      <alignment horizontal="left" vertical="center" wrapText="1"/>
    </xf>
    <xf fontId="4" fillId="15" borderId="2" numFmtId="14" xfId="0" applyNumberFormat="1" applyFont="1" applyFill="1" applyBorder="1" applyAlignment="1" applyProtection="1">
      <alignment horizontal="center" vertical="center" wrapText="1"/>
    </xf>
    <xf fontId="1" fillId="0" borderId="0" numFmtId="0" xfId="0" applyFont="1" applyAlignment="1" applyProtection="1">
      <alignment horizontal="right"/>
    </xf>
    <xf fontId="18" fillId="16" borderId="2" numFmtId="160" xfId="0" applyNumberFormat="1" applyFont="1" applyFill="1" applyBorder="1" applyAlignment="1" applyProtection="1">
      <alignment horizontal="center" vertical="center" wrapText="1"/>
    </xf>
    <xf fontId="1" fillId="0" borderId="0" numFmtId="0" xfId="0" applyFont="1" applyAlignment="1" applyProtection="1">
      <alignment horizontal="left" wrapText="1"/>
    </xf>
    <xf fontId="19" fillId="15" borderId="2" numFmtId="160" xfId="0" applyNumberFormat="1" applyFont="1" applyFill="1" applyBorder="1" applyAlignment="1" applyProtection="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codeName="Лист1">
    <outlinePr applyStyles="0" summaryBelow="1" summaryRight="1" showOutlineSymbols="1"/>
    <pageSetUpPr autoPageBreaks="1" fitToPage="1"/>
  </sheetPr>
  <sheetViews>
    <sheetView view="normal" zoomScale="100" workbookViewId="0">
      <pane xSplit="5" ySplit="11" topLeftCell="F12" activePane="bottomRight" state="frozen"/>
      <selection activeCell="A1" activeCellId="0" sqref="A1"/>
    </sheetView>
  </sheetViews>
  <sheetFormatPr defaultRowHeight="14.25"/>
  <cols>
    <col customWidth="1" min="1" max="1" style="1" width="18.5703125"/>
    <col customWidth="1" min="2" max="2" style="2" width="3.140625"/>
    <col customWidth="1" min="3" max="3" style="1" width="45.5703125"/>
    <col customWidth="1" hidden="1" min="4" max="4" style="1" width="12.85546875"/>
    <col customWidth="1" min="5" max="5" style="1" width="12.28515625"/>
    <col customWidth="1" min="6" max="6" style="1" width="14"/>
    <col customWidth="1" min="7" max="7" style="1" width="15.28515625"/>
    <col customWidth="1" min="8" max="9" style="1" width="14.7109375"/>
    <col customWidth="1" min="10" max="16" style="1" width="14.85546875"/>
    <col customWidth="1" min="17" max="19" style="1" width="14"/>
    <col customWidth="1" min="20" max="27" style="1" width="14.85546875"/>
    <col customWidth="1" min="28" max="30" style="1" width="14"/>
    <col customWidth="1" min="31" max="38" style="1" width="14.85546875"/>
    <col customWidth="1" min="39" max="41" style="1" width="14"/>
    <col customWidth="1" min="42" max="49" style="1" width="14.85546875"/>
    <col min="50" max="16384" style="1" width="9.140625"/>
  </cols>
  <sheetData>
    <row r="1" ht="32.25" customHeight="1">
      <c r="A1" s="1"/>
      <c r="B1" s="3"/>
      <c r="C1" s="3"/>
      <c r="E1" s="3"/>
      <c r="F1" s="4" t="s">
        <v>0</v>
      </c>
      <c r="G1" s="4"/>
      <c r="H1" s="4"/>
      <c r="I1" s="4"/>
      <c r="J1" s="4"/>
      <c r="K1" s="4"/>
      <c r="L1" s="4"/>
      <c r="M1" s="4"/>
      <c r="N1" s="4"/>
      <c r="O1" s="4"/>
      <c r="P1" s="4"/>
      <c r="Q1" s="3"/>
      <c r="R1" s="3"/>
      <c r="S1" s="3"/>
      <c r="T1" s="3"/>
      <c r="U1" s="3"/>
      <c r="V1" s="3"/>
      <c r="W1" s="3"/>
      <c r="X1" s="3"/>
    </row>
    <row r="2" ht="12.75">
      <c r="A2" s="1"/>
      <c r="B2" s="4"/>
      <c r="C2" s="4"/>
      <c r="D2" s="4"/>
      <c r="E2" s="4"/>
      <c r="F2" s="4"/>
      <c r="G2" s="4"/>
      <c r="H2" s="5" t="s">
        <v>1</v>
      </c>
      <c r="I2" s="5"/>
      <c r="J2" s="5"/>
      <c r="K2" s="5"/>
      <c r="L2" s="5"/>
      <c r="M2" s="6" t="s">
        <v>2</v>
      </c>
      <c r="N2" s="6"/>
      <c r="O2" s="4"/>
      <c r="P2" s="4"/>
      <c r="Q2" s="4"/>
      <c r="R2" s="4"/>
      <c r="S2" s="4"/>
      <c r="T2" s="4"/>
      <c r="U2" s="4"/>
      <c r="V2" s="4"/>
      <c r="W2" s="4"/>
      <c r="X2" s="4"/>
    </row>
    <row r="3" ht="12">
      <c r="B3" s="7"/>
      <c r="C3" s="7"/>
      <c r="E3" s="8"/>
      <c r="F3" s="8"/>
      <c r="G3" s="7" t="s">
        <v>3</v>
      </c>
      <c r="H3" s="7"/>
      <c r="I3" s="7"/>
      <c r="J3" s="7"/>
      <c r="K3" s="7"/>
      <c r="L3" s="7"/>
      <c r="M3" s="7"/>
      <c r="N3" s="7"/>
      <c r="O3" s="7"/>
      <c r="P3" s="7"/>
      <c r="Q3" s="7"/>
      <c r="R3" s="7"/>
      <c r="S3" s="7"/>
      <c r="T3" s="7"/>
      <c r="U3" s="7"/>
      <c r="V3" s="7"/>
      <c r="W3" s="7"/>
      <c r="X3" s="7"/>
    </row>
    <row r="4" ht="22.5">
      <c r="B4" s="7"/>
      <c r="C4" s="7"/>
      <c r="D4" s="7"/>
      <c r="J4" s="7" t="s">
        <v>4</v>
      </c>
      <c r="K4" s="7"/>
      <c r="L4" s="9" t="s">
        <v>5</v>
      </c>
      <c r="M4" s="8"/>
      <c r="N4" s="8"/>
      <c r="O4" s="7"/>
      <c r="P4" s="7"/>
      <c r="Q4" s="7"/>
      <c r="R4" s="7"/>
      <c r="S4" s="7"/>
      <c r="T4" s="7"/>
      <c r="U4" s="7"/>
      <c r="V4" s="7"/>
      <c r="W4" s="7"/>
      <c r="X4" s="7"/>
    </row>
    <row r="5" ht="8.25" customHeight="1">
      <c r="S5" s="10"/>
      <c r="T5" s="10"/>
      <c r="U5" s="10"/>
    </row>
    <row r="6" ht="56.25">
      <c r="A6" s="11" t="s">
        <v>6</v>
      </c>
      <c r="B6" s="12" t="s">
        <v>7</v>
      </c>
      <c r="C6" s="13" t="s">
        <v>8</v>
      </c>
      <c r="D6" s="14" t="s">
        <v>9</v>
      </c>
      <c r="E6" s="13" t="s">
        <v>10</v>
      </c>
      <c r="F6" s="15" t="s">
        <v>11</v>
      </c>
      <c r="G6" s="16"/>
      <c r="H6" s="16"/>
      <c r="I6" s="16"/>
      <c r="J6" s="16"/>
      <c r="K6" s="16"/>
      <c r="L6" s="16"/>
      <c r="M6" s="16"/>
      <c r="N6" s="16"/>
      <c r="O6" s="16"/>
      <c r="P6" s="17"/>
      <c r="Q6" s="18" t="s">
        <v>12</v>
      </c>
      <c r="R6" s="19"/>
      <c r="S6" s="19"/>
      <c r="T6" s="19"/>
      <c r="U6" s="19"/>
      <c r="V6" s="19"/>
      <c r="W6" s="19"/>
      <c r="X6" s="19"/>
      <c r="Y6" s="19"/>
      <c r="Z6" s="19"/>
      <c r="AA6" s="20"/>
      <c r="AB6" s="21" t="s">
        <v>13</v>
      </c>
      <c r="AC6" s="22"/>
      <c r="AD6" s="22"/>
      <c r="AE6" s="22"/>
      <c r="AF6" s="22"/>
      <c r="AG6" s="22"/>
      <c r="AH6" s="22"/>
      <c r="AI6" s="22"/>
      <c r="AJ6" s="22"/>
      <c r="AK6" s="22"/>
      <c r="AL6" s="23"/>
      <c r="AM6" s="24" t="s">
        <v>14</v>
      </c>
      <c r="AN6" s="25"/>
      <c r="AO6" s="25"/>
      <c r="AP6" s="25"/>
      <c r="AQ6" s="25"/>
      <c r="AR6" s="25"/>
      <c r="AS6" s="25"/>
      <c r="AT6" s="25"/>
      <c r="AU6" s="25"/>
      <c r="AV6" s="25"/>
      <c r="AW6" s="26"/>
    </row>
    <row r="7" ht="108.75" customHeight="1">
      <c r="A7" s="27"/>
      <c r="B7" s="28"/>
      <c r="C7" s="29"/>
      <c r="D7" s="14"/>
      <c r="E7" s="29"/>
      <c r="F7" s="30" t="s">
        <v>15</v>
      </c>
      <c r="G7" s="30" t="s">
        <v>16</v>
      </c>
      <c r="H7" s="30" t="s">
        <v>17</v>
      </c>
      <c r="I7" s="30" t="s">
        <v>18</v>
      </c>
      <c r="J7" s="30" t="s">
        <v>19</v>
      </c>
      <c r="K7" s="30" t="s">
        <v>20</v>
      </c>
      <c r="L7" s="30" t="s">
        <v>21</v>
      </c>
      <c r="M7" s="30" t="s">
        <v>22</v>
      </c>
      <c r="N7" s="30" t="s">
        <v>23</v>
      </c>
      <c r="O7" s="30" t="s">
        <v>24</v>
      </c>
      <c r="P7" s="30" t="s">
        <v>25</v>
      </c>
      <c r="Q7" s="31" t="s">
        <v>15</v>
      </c>
      <c r="R7" s="31" t="s">
        <v>16</v>
      </c>
      <c r="S7" s="31" t="s">
        <v>17</v>
      </c>
      <c r="T7" s="31" t="s">
        <v>18</v>
      </c>
      <c r="U7" s="31" t="s">
        <v>19</v>
      </c>
      <c r="V7" s="31" t="s">
        <v>20</v>
      </c>
      <c r="W7" s="31" t="s">
        <v>21</v>
      </c>
      <c r="X7" s="31" t="s">
        <v>26</v>
      </c>
      <c r="Y7" s="31" t="s">
        <v>23</v>
      </c>
      <c r="Z7" s="31" t="s">
        <v>24</v>
      </c>
      <c r="AA7" s="31" t="s">
        <v>25</v>
      </c>
      <c r="AB7" s="32" t="s">
        <v>15</v>
      </c>
      <c r="AC7" s="32" t="s">
        <v>16</v>
      </c>
      <c r="AD7" s="32" t="s">
        <v>17</v>
      </c>
      <c r="AE7" s="32" t="s">
        <v>18</v>
      </c>
      <c r="AF7" s="32" t="s">
        <v>19</v>
      </c>
      <c r="AG7" s="32" t="s">
        <v>20</v>
      </c>
      <c r="AH7" s="32" t="s">
        <v>21</v>
      </c>
      <c r="AI7" s="32" t="s">
        <v>26</v>
      </c>
      <c r="AJ7" s="32" t="s">
        <v>23</v>
      </c>
      <c r="AK7" s="32" t="s">
        <v>24</v>
      </c>
      <c r="AL7" s="32" t="s">
        <v>25</v>
      </c>
      <c r="AM7" s="33" t="s">
        <v>15</v>
      </c>
      <c r="AN7" s="33" t="s">
        <v>16</v>
      </c>
      <c r="AO7" s="33" t="s">
        <v>17</v>
      </c>
      <c r="AP7" s="33" t="s">
        <v>18</v>
      </c>
      <c r="AQ7" s="33" t="s">
        <v>19</v>
      </c>
      <c r="AR7" s="33" t="s">
        <v>20</v>
      </c>
      <c r="AS7" s="33" t="s">
        <v>21</v>
      </c>
      <c r="AT7" s="33" t="s">
        <v>26</v>
      </c>
      <c r="AU7" s="33" t="s">
        <v>23</v>
      </c>
      <c r="AV7" s="33" t="s">
        <v>24</v>
      </c>
      <c r="AW7" s="33" t="s">
        <v>25</v>
      </c>
      <c r="AX7" s="1"/>
    </row>
    <row r="8" s="34" customFormat="1" ht="10.5">
      <c r="A8" s="34">
        <v>1</v>
      </c>
      <c r="B8" s="35">
        <v>2</v>
      </c>
      <c r="C8" s="36">
        <v>3</v>
      </c>
      <c r="D8" s="37">
        <v>3</v>
      </c>
      <c r="E8" s="37">
        <v>4</v>
      </c>
      <c r="F8" s="37">
        <v>5</v>
      </c>
      <c r="G8" s="37">
        <v>6</v>
      </c>
      <c r="H8" s="37">
        <v>7</v>
      </c>
      <c r="I8" s="37">
        <v>8</v>
      </c>
      <c r="J8" s="37">
        <v>9</v>
      </c>
      <c r="K8" s="37">
        <v>10</v>
      </c>
      <c r="L8" s="37">
        <v>11</v>
      </c>
      <c r="M8" s="37">
        <v>12</v>
      </c>
      <c r="N8" s="37">
        <v>13</v>
      </c>
      <c r="O8" s="37">
        <v>14</v>
      </c>
      <c r="P8" s="37">
        <v>15</v>
      </c>
      <c r="Q8" s="37">
        <v>16</v>
      </c>
      <c r="R8" s="37">
        <v>17</v>
      </c>
      <c r="S8" s="37">
        <v>18</v>
      </c>
      <c r="T8" s="37">
        <v>19</v>
      </c>
      <c r="U8" s="37">
        <v>20</v>
      </c>
      <c r="V8" s="37">
        <v>21</v>
      </c>
      <c r="W8" s="37">
        <v>22</v>
      </c>
      <c r="X8" s="37">
        <v>23</v>
      </c>
      <c r="Y8" s="37">
        <v>24</v>
      </c>
      <c r="Z8" s="37">
        <v>25</v>
      </c>
      <c r="AA8" s="37">
        <v>26</v>
      </c>
      <c r="AB8" s="37">
        <v>27</v>
      </c>
      <c r="AC8" s="37">
        <v>28</v>
      </c>
      <c r="AD8" s="37">
        <v>29</v>
      </c>
      <c r="AE8" s="37">
        <v>30</v>
      </c>
      <c r="AF8" s="37">
        <v>31</v>
      </c>
      <c r="AG8" s="37">
        <v>32</v>
      </c>
      <c r="AH8" s="37">
        <v>33</v>
      </c>
      <c r="AI8" s="37">
        <v>34</v>
      </c>
      <c r="AJ8" s="37">
        <v>35</v>
      </c>
      <c r="AK8" s="37">
        <v>36</v>
      </c>
      <c r="AL8" s="37">
        <v>37</v>
      </c>
      <c r="AM8" s="37">
        <v>38</v>
      </c>
      <c r="AN8" s="37">
        <v>39</v>
      </c>
      <c r="AO8" s="37">
        <v>40</v>
      </c>
      <c r="AP8" s="37">
        <v>41</v>
      </c>
      <c r="AQ8" s="37">
        <v>42</v>
      </c>
      <c r="AR8" s="37">
        <v>43</v>
      </c>
      <c r="AS8" s="37">
        <v>44</v>
      </c>
      <c r="AT8" s="37">
        <v>45</v>
      </c>
      <c r="AU8" s="37">
        <v>46</v>
      </c>
      <c r="AV8" s="37">
        <v>47</v>
      </c>
      <c r="AW8" s="36">
        <v>48</v>
      </c>
      <c r="AX8" s="38"/>
    </row>
    <row r="9" s="34" customFormat="1" ht="22.5" customHeight="1">
      <c r="A9" s="39"/>
      <c r="B9" s="40"/>
      <c r="C9" s="41"/>
      <c r="D9" s="41"/>
      <c r="E9" s="42"/>
      <c r="F9" s="41"/>
      <c r="G9" s="41"/>
      <c r="H9" s="42" t="s">
        <v>27</v>
      </c>
      <c r="I9" s="41"/>
      <c r="J9" s="41"/>
      <c r="K9" s="42"/>
      <c r="L9" s="41" t="s">
        <v>28</v>
      </c>
      <c r="M9" s="41"/>
      <c r="N9" s="42"/>
      <c r="O9" s="41" t="s">
        <v>29</v>
      </c>
      <c r="P9" s="41" t="s">
        <v>30</v>
      </c>
      <c r="Q9" s="41"/>
      <c r="R9" s="43"/>
      <c r="S9" s="41" t="s">
        <v>31</v>
      </c>
      <c r="T9" s="43"/>
      <c r="U9" s="41"/>
      <c r="V9" s="42"/>
      <c r="W9" s="41" t="s">
        <v>32</v>
      </c>
      <c r="X9" s="41"/>
      <c r="Y9" s="42"/>
      <c r="Z9" s="41" t="s">
        <v>33</v>
      </c>
      <c r="AA9" s="41" t="s">
        <v>34</v>
      </c>
      <c r="AB9" s="43"/>
      <c r="AC9" s="41"/>
      <c r="AD9" s="43" t="s">
        <v>35</v>
      </c>
      <c r="AE9" s="41"/>
      <c r="AF9" s="41"/>
      <c r="AG9" s="42"/>
      <c r="AH9" s="41" t="s">
        <v>36</v>
      </c>
      <c r="AI9" s="41"/>
      <c r="AJ9" s="42"/>
      <c r="AK9" s="41" t="s">
        <v>37</v>
      </c>
      <c r="AL9" s="41" t="s">
        <v>38</v>
      </c>
      <c r="AM9" s="41"/>
      <c r="AN9" s="43"/>
      <c r="AO9" s="41" t="s">
        <v>39</v>
      </c>
      <c r="AP9" s="43"/>
      <c r="AQ9" s="41"/>
      <c r="AR9" s="42"/>
      <c r="AS9" s="41" t="s">
        <v>40</v>
      </c>
      <c r="AT9" s="41"/>
      <c r="AU9" s="42"/>
      <c r="AV9" s="41" t="s">
        <v>41</v>
      </c>
      <c r="AW9" s="41" t="s">
        <v>42</v>
      </c>
    </row>
    <row r="10" ht="13.5" customHeight="1">
      <c r="A10" s="44"/>
      <c r="B10" s="45"/>
      <c r="C10" s="46" t="s">
        <v>43</v>
      </c>
      <c r="D10" s="47"/>
      <c r="E10" s="48"/>
      <c r="F10" s="49">
        <f t="shared" ref="F10:AW10" si="0">ROUND(SUM(F12:F24),1)</f>
        <v>27055</v>
      </c>
      <c r="G10" s="49">
        <f t="shared" si="0"/>
        <v>0</v>
      </c>
      <c r="H10" s="49">
        <f t="shared" si="0"/>
        <v>27055</v>
      </c>
      <c r="I10" s="50">
        <f t="shared" si="0"/>
        <v>0</v>
      </c>
      <c r="J10" s="50">
        <f t="shared" si="0"/>
        <v>0</v>
      </c>
      <c r="K10" s="50">
        <f t="shared" si="0"/>
        <v>395</v>
      </c>
      <c r="L10" s="50">
        <f t="shared" si="0"/>
        <v>395</v>
      </c>
      <c r="M10" s="50">
        <f t="shared" si="0"/>
        <v>0</v>
      </c>
      <c r="N10" s="50">
        <f t="shared" si="0"/>
        <v>395</v>
      </c>
      <c r="O10" s="50">
        <f t="shared" si="0"/>
        <v>0</v>
      </c>
      <c r="P10" s="50">
        <f t="shared" si="0"/>
        <v>38420</v>
      </c>
      <c r="Q10" s="49">
        <f t="shared" si="0"/>
        <v>27055</v>
      </c>
      <c r="R10" s="49">
        <f t="shared" si="0"/>
        <v>0</v>
      </c>
      <c r="S10" s="49">
        <f t="shared" si="0"/>
        <v>27055</v>
      </c>
      <c r="T10" s="50">
        <f t="shared" si="0"/>
        <v>0</v>
      </c>
      <c r="U10" s="50">
        <f t="shared" si="0"/>
        <v>395</v>
      </c>
      <c r="V10" s="50">
        <f t="shared" si="0"/>
        <v>0</v>
      </c>
      <c r="W10" s="50">
        <f t="shared" si="0"/>
        <v>395</v>
      </c>
      <c r="X10" s="50">
        <f t="shared" si="0"/>
        <v>0</v>
      </c>
      <c r="Y10" s="50">
        <f t="shared" si="0"/>
        <v>395</v>
      </c>
      <c r="Z10" s="50">
        <f t="shared" si="0"/>
        <v>0</v>
      </c>
      <c r="AA10" s="50">
        <f t="shared" si="0"/>
        <v>38420</v>
      </c>
      <c r="AB10" s="49">
        <f t="shared" si="0"/>
        <v>27055</v>
      </c>
      <c r="AC10" s="49">
        <f t="shared" si="0"/>
        <v>0</v>
      </c>
      <c r="AD10" s="49">
        <f t="shared" si="0"/>
        <v>27055</v>
      </c>
      <c r="AE10" s="50">
        <f t="shared" si="0"/>
        <v>0</v>
      </c>
      <c r="AF10" s="50">
        <f t="shared" si="0"/>
        <v>395</v>
      </c>
      <c r="AG10" s="50">
        <f t="shared" si="0"/>
        <v>0</v>
      </c>
      <c r="AH10" s="50">
        <f t="shared" si="0"/>
        <v>395</v>
      </c>
      <c r="AI10" s="50">
        <f t="shared" si="0"/>
        <v>0</v>
      </c>
      <c r="AJ10" s="50">
        <f t="shared" si="0"/>
        <v>395</v>
      </c>
      <c r="AK10" s="50">
        <f t="shared" si="0"/>
        <v>0</v>
      </c>
      <c r="AL10" s="50">
        <f t="shared" si="0"/>
        <v>38420</v>
      </c>
      <c r="AM10" s="49">
        <f t="shared" si="0"/>
        <v>27055</v>
      </c>
      <c r="AN10" s="49">
        <f t="shared" si="0"/>
        <v>0</v>
      </c>
      <c r="AO10" s="49">
        <f t="shared" si="0"/>
        <v>27055</v>
      </c>
      <c r="AP10" s="50">
        <f t="shared" si="0"/>
        <v>0</v>
      </c>
      <c r="AQ10" s="50">
        <f t="shared" si="0"/>
        <v>395</v>
      </c>
      <c r="AR10" s="50">
        <f t="shared" si="0"/>
        <v>0</v>
      </c>
      <c r="AS10" s="50">
        <f t="shared" si="0"/>
        <v>395</v>
      </c>
      <c r="AT10" s="50">
        <f t="shared" si="0"/>
        <v>0</v>
      </c>
      <c r="AU10" s="50">
        <f t="shared" si="0"/>
        <v>395</v>
      </c>
      <c r="AV10" s="50">
        <f t="shared" si="0"/>
        <v>0</v>
      </c>
      <c r="AW10" s="50">
        <f t="shared" si="0"/>
        <v>38420</v>
      </c>
    </row>
    <row r="11" ht="32.25" customHeight="1">
      <c r="A11" s="44"/>
      <c r="B11" s="45"/>
      <c r="C11" s="51" t="s">
        <v>44</v>
      </c>
      <c r="D11" s="52"/>
      <c r="E11" s="53"/>
      <c r="F11" s="53"/>
      <c r="G11" s="53"/>
      <c r="H11" s="53"/>
      <c r="I11" s="53"/>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c r="AO11" s="53"/>
      <c r="AP11" s="53"/>
      <c r="AQ11" s="53"/>
      <c r="AR11" s="53"/>
      <c r="AS11" s="53"/>
      <c r="AT11" s="53"/>
      <c r="AU11" s="53"/>
      <c r="AV11" s="53"/>
      <c r="AW11" s="53"/>
    </row>
    <row r="12" ht="60">
      <c r="A12" s="54" t="s">
        <v>45</v>
      </c>
      <c r="B12" s="55">
        <v>1</v>
      </c>
      <c r="C12" s="56" t="s">
        <v>46</v>
      </c>
      <c r="D12" s="57"/>
      <c r="E12" s="58">
        <v>6000</v>
      </c>
      <c r="F12" s="59">
        <v>4205</v>
      </c>
      <c r="G12" s="59">
        <v>0</v>
      </c>
      <c r="H12" s="60">
        <f>ROUND(F12+G12,1)</f>
        <v>4205</v>
      </c>
      <c r="I12" s="61">
        <v>0</v>
      </c>
      <c r="J12" s="62">
        <v>0</v>
      </c>
      <c r="K12" s="61">
        <v>26</v>
      </c>
      <c r="L12" s="63">
        <f>ROUND(J12+K12,1)</f>
        <v>26</v>
      </c>
      <c r="M12" s="61">
        <v>0</v>
      </c>
      <c r="N12" s="64">
        <v>26</v>
      </c>
      <c r="O12" s="63">
        <f>ROUND(M12+N12-L12,1)</f>
        <v>0</v>
      </c>
      <c r="P12" s="65">
        <f>ROUND((H12*E12/1000-I12+O12)*0.5,1)</f>
        <v>12615</v>
      </c>
      <c r="Q12" s="66">
        <v>4205</v>
      </c>
      <c r="R12" s="66">
        <v>0</v>
      </c>
      <c r="S12" s="60">
        <f>ROUND(Q12+R12,1)</f>
        <v>4205</v>
      </c>
      <c r="T12" s="61">
        <v>0</v>
      </c>
      <c r="U12" s="61">
        <v>26</v>
      </c>
      <c r="V12" s="61">
        <v>0</v>
      </c>
      <c r="W12" s="63">
        <f>ROUND(U12+V12,1)</f>
        <v>26</v>
      </c>
      <c r="X12" s="67">
        <v>0</v>
      </c>
      <c r="Y12" s="64">
        <v>26</v>
      </c>
      <c r="Z12" s="63">
        <f>ROUND(X12+Y12-W12,1)</f>
        <v>0</v>
      </c>
      <c r="AA12" s="65">
        <f>ROUND((S12*E12/1000-T12+Z12)*0.5,1)</f>
        <v>12615</v>
      </c>
      <c r="AB12" s="66">
        <v>4205</v>
      </c>
      <c r="AC12" s="66">
        <v>0</v>
      </c>
      <c r="AD12" s="60">
        <f>ROUND(AB12+AC12,1)</f>
        <v>4205</v>
      </c>
      <c r="AE12" s="61">
        <v>0</v>
      </c>
      <c r="AF12" s="61">
        <v>26</v>
      </c>
      <c r="AG12" s="61">
        <v>0</v>
      </c>
      <c r="AH12" s="63">
        <f>ROUND(AF12+AG12,1)</f>
        <v>26</v>
      </c>
      <c r="AI12" s="67">
        <v>0</v>
      </c>
      <c r="AJ12" s="64">
        <v>26</v>
      </c>
      <c r="AK12" s="63">
        <f>ROUND(AI12+AJ12-AH12,1)</f>
        <v>0</v>
      </c>
      <c r="AL12" s="65">
        <f>ROUND((AD12*E12/1000-AE12+AK12)*0.5,1)</f>
        <v>12615</v>
      </c>
      <c r="AM12" s="66">
        <v>4205</v>
      </c>
      <c r="AN12" s="66">
        <v>0</v>
      </c>
      <c r="AO12" s="60">
        <f>ROUND(AM12+AN12,1)</f>
        <v>4205</v>
      </c>
      <c r="AP12" s="61">
        <v>0</v>
      </c>
      <c r="AQ12" s="61">
        <v>26</v>
      </c>
      <c r="AR12" s="61">
        <v>0</v>
      </c>
      <c r="AS12" s="63">
        <f>ROUND(AQ12+AR12,1)</f>
        <v>26</v>
      </c>
      <c r="AT12" s="67">
        <v>0</v>
      </c>
      <c r="AU12" s="64">
        <v>26</v>
      </c>
      <c r="AV12" s="63">
        <f>ROUND(AT12+AU12-AS12,1)</f>
        <v>0</v>
      </c>
      <c r="AW12" s="65">
        <f>ROUND((AO12*E12/1000-AP12+AV12)*0.5,1)</f>
        <v>12615</v>
      </c>
      <c r="AY12" s="10"/>
    </row>
    <row r="13" ht="48">
      <c r="A13" s="54"/>
      <c r="B13" s="55"/>
      <c r="C13" s="68" t="s">
        <v>47</v>
      </c>
      <c r="D13" s="69"/>
      <c r="E13" s="70"/>
      <c r="F13" s="71"/>
      <c r="G13" s="71"/>
      <c r="H13" s="72"/>
      <c r="I13" s="67"/>
      <c r="J13" s="62"/>
      <c r="K13" s="67"/>
      <c r="L13" s="67"/>
      <c r="M13" s="67"/>
      <c r="N13" s="67"/>
      <c r="O13" s="67"/>
      <c r="P13" s="67"/>
      <c r="Q13" s="67"/>
      <c r="R13" s="67"/>
      <c r="S13" s="67"/>
      <c r="T13" s="67"/>
      <c r="U13" s="67"/>
      <c r="V13" s="67"/>
      <c r="W13" s="67"/>
      <c r="X13" s="67"/>
      <c r="Y13" s="67"/>
      <c r="Z13" s="67"/>
      <c r="AA13" s="67"/>
      <c r="AB13" s="67"/>
      <c r="AC13" s="67"/>
      <c r="AD13" s="67"/>
      <c r="AE13" s="67"/>
      <c r="AF13" s="67"/>
      <c r="AG13" s="67"/>
      <c r="AH13" s="67"/>
      <c r="AI13" s="67"/>
      <c r="AJ13" s="67"/>
      <c r="AK13" s="67"/>
      <c r="AL13" s="67"/>
      <c r="AM13" s="67"/>
      <c r="AN13" s="67"/>
      <c r="AO13" s="67"/>
      <c r="AP13" s="67"/>
      <c r="AQ13" s="67"/>
      <c r="AR13" s="67"/>
      <c r="AS13" s="67"/>
      <c r="AT13" s="67"/>
      <c r="AU13" s="67"/>
      <c r="AV13" s="67"/>
      <c r="AW13" s="67"/>
      <c r="AY13" s="10"/>
    </row>
    <row r="14" ht="84">
      <c r="A14" s="54" t="s">
        <v>45</v>
      </c>
      <c r="B14" s="55">
        <v>2</v>
      </c>
      <c r="C14" s="56" t="s">
        <v>48</v>
      </c>
      <c r="D14" s="57"/>
      <c r="E14" s="58">
        <v>6000</v>
      </c>
      <c r="F14" s="59">
        <v>462</v>
      </c>
      <c r="G14" s="59">
        <v>0</v>
      </c>
      <c r="H14" s="60">
        <f t="shared" ref="H14:H24" si="1">ROUND(F14+G14,1)</f>
        <v>462</v>
      </c>
      <c r="I14" s="61">
        <v>0</v>
      </c>
      <c r="J14" s="62">
        <v>0</v>
      </c>
      <c r="K14" s="61">
        <v>7</v>
      </c>
      <c r="L14" s="63">
        <f t="shared" ref="L14:L24" si="2">ROUND(J14+K14,1)</f>
        <v>7</v>
      </c>
      <c r="M14" s="61">
        <v>0</v>
      </c>
      <c r="N14" s="64">
        <v>7</v>
      </c>
      <c r="O14" s="63">
        <f t="shared" ref="O14:O24" si="3">ROUND(M14+N14-L14,1)</f>
        <v>0</v>
      </c>
      <c r="P14" s="65">
        <f t="shared" ref="P14:P24" si="4">ROUND((H14*E14/1000-I14+O14)*0.5,1)</f>
        <v>1386</v>
      </c>
      <c r="Q14" s="66">
        <v>462</v>
      </c>
      <c r="R14" s="66">
        <v>0</v>
      </c>
      <c r="S14" s="60">
        <f t="shared" ref="S14:S24" si="5">ROUND(Q14+R14,1)</f>
        <v>462</v>
      </c>
      <c r="T14" s="61">
        <v>0</v>
      </c>
      <c r="U14" s="61">
        <v>7</v>
      </c>
      <c r="V14" s="61">
        <v>0</v>
      </c>
      <c r="W14" s="63">
        <f t="shared" ref="W14:W24" si="6">ROUND(U14+V14,1)</f>
        <v>7</v>
      </c>
      <c r="X14" s="67">
        <v>0</v>
      </c>
      <c r="Y14" s="64">
        <v>7</v>
      </c>
      <c r="Z14" s="63">
        <f t="shared" ref="Z14:Z24" si="7">ROUND(X14+Y14-W14,1)</f>
        <v>0</v>
      </c>
      <c r="AA14" s="65">
        <f t="shared" ref="AA14:AA24" si="8">ROUND((S14*E14/1000-T14+Z14)*0.5,1)</f>
        <v>1386</v>
      </c>
      <c r="AB14" s="66">
        <v>462</v>
      </c>
      <c r="AC14" s="66">
        <v>0</v>
      </c>
      <c r="AD14" s="60">
        <f t="shared" ref="AD14:AD24" si="9">ROUND(AB14+AC14,1)</f>
        <v>462</v>
      </c>
      <c r="AE14" s="61">
        <v>0</v>
      </c>
      <c r="AF14" s="61">
        <v>7</v>
      </c>
      <c r="AG14" s="61">
        <v>0</v>
      </c>
      <c r="AH14" s="63">
        <f t="shared" ref="AH14:AH24" si="10">ROUND(AF14+AG14,1)</f>
        <v>7</v>
      </c>
      <c r="AI14" s="67">
        <v>0</v>
      </c>
      <c r="AJ14" s="64">
        <v>7</v>
      </c>
      <c r="AK14" s="63">
        <f t="shared" ref="AK14:AK24" si="11">ROUND(AI14+AJ14-AH14,1)</f>
        <v>0</v>
      </c>
      <c r="AL14" s="65">
        <f t="shared" ref="AL14:AL24" si="12">ROUND((AD14*E14/1000-AE14+AK14)*0.5,1)</f>
        <v>1386</v>
      </c>
      <c r="AM14" s="66">
        <v>462</v>
      </c>
      <c r="AN14" s="66">
        <v>0</v>
      </c>
      <c r="AO14" s="60">
        <f t="shared" ref="AO14:AO24" si="13">ROUND(AM14+AN14,1)</f>
        <v>462</v>
      </c>
      <c r="AP14" s="61">
        <v>0</v>
      </c>
      <c r="AQ14" s="61">
        <v>7</v>
      </c>
      <c r="AR14" s="61">
        <v>0</v>
      </c>
      <c r="AS14" s="63">
        <f t="shared" ref="AS14:AS24" si="14">ROUND(AQ14+AR14,1)</f>
        <v>7</v>
      </c>
      <c r="AT14" s="67">
        <v>0</v>
      </c>
      <c r="AU14" s="64">
        <v>7</v>
      </c>
      <c r="AV14" s="63">
        <f t="shared" ref="AV14:AV24" si="15">ROUND(AT14+AU14-AS14,1)</f>
        <v>0</v>
      </c>
      <c r="AW14" s="65">
        <f t="shared" ref="AW14:AW24" si="16">ROUND((AO14*E14/1000-AP14+AV14)*0.5,1)</f>
        <v>1386</v>
      </c>
    </row>
    <row r="15" ht="84">
      <c r="A15" s="54" t="s">
        <v>45</v>
      </c>
      <c r="B15" s="55">
        <v>3</v>
      </c>
      <c r="C15" s="56" t="s">
        <v>49</v>
      </c>
      <c r="D15" s="57"/>
      <c r="E15" s="58">
        <v>8000</v>
      </c>
      <c r="F15" s="59">
        <v>159</v>
      </c>
      <c r="G15" s="59">
        <v>0</v>
      </c>
      <c r="H15" s="60">
        <f t="shared" si="1"/>
        <v>159</v>
      </c>
      <c r="I15" s="61">
        <v>0</v>
      </c>
      <c r="J15" s="62">
        <v>0</v>
      </c>
      <c r="K15" s="61">
        <v>4</v>
      </c>
      <c r="L15" s="63">
        <f t="shared" si="2"/>
        <v>4</v>
      </c>
      <c r="M15" s="61">
        <v>0</v>
      </c>
      <c r="N15" s="64">
        <v>4</v>
      </c>
      <c r="O15" s="63">
        <f t="shared" si="3"/>
        <v>0</v>
      </c>
      <c r="P15" s="65">
        <f t="shared" si="4"/>
        <v>636</v>
      </c>
      <c r="Q15" s="66">
        <v>159</v>
      </c>
      <c r="R15" s="66">
        <v>0</v>
      </c>
      <c r="S15" s="60">
        <f t="shared" si="5"/>
        <v>159</v>
      </c>
      <c r="T15" s="61">
        <v>0</v>
      </c>
      <c r="U15" s="61">
        <v>4</v>
      </c>
      <c r="V15" s="61">
        <v>0</v>
      </c>
      <c r="W15" s="63">
        <f t="shared" si="6"/>
        <v>4</v>
      </c>
      <c r="X15" s="67">
        <v>0</v>
      </c>
      <c r="Y15" s="64">
        <v>4</v>
      </c>
      <c r="Z15" s="63">
        <f t="shared" si="7"/>
        <v>0</v>
      </c>
      <c r="AA15" s="65">
        <f t="shared" si="8"/>
        <v>636</v>
      </c>
      <c r="AB15" s="66">
        <v>159</v>
      </c>
      <c r="AC15" s="66">
        <v>0</v>
      </c>
      <c r="AD15" s="60">
        <f t="shared" si="9"/>
        <v>159</v>
      </c>
      <c r="AE15" s="61">
        <v>0</v>
      </c>
      <c r="AF15" s="61">
        <v>4</v>
      </c>
      <c r="AG15" s="61">
        <v>0</v>
      </c>
      <c r="AH15" s="63">
        <f t="shared" si="10"/>
        <v>4</v>
      </c>
      <c r="AI15" s="67">
        <v>0</v>
      </c>
      <c r="AJ15" s="64">
        <v>4</v>
      </c>
      <c r="AK15" s="63">
        <f t="shared" si="11"/>
        <v>0</v>
      </c>
      <c r="AL15" s="65">
        <f t="shared" si="12"/>
        <v>636</v>
      </c>
      <c r="AM15" s="66">
        <v>159</v>
      </c>
      <c r="AN15" s="66">
        <v>0</v>
      </c>
      <c r="AO15" s="60">
        <f t="shared" si="13"/>
        <v>159</v>
      </c>
      <c r="AP15" s="61">
        <v>0</v>
      </c>
      <c r="AQ15" s="61">
        <v>4</v>
      </c>
      <c r="AR15" s="61">
        <v>0</v>
      </c>
      <c r="AS15" s="63">
        <f t="shared" si="14"/>
        <v>4</v>
      </c>
      <c r="AT15" s="67">
        <v>0</v>
      </c>
      <c r="AU15" s="64">
        <v>4</v>
      </c>
      <c r="AV15" s="63">
        <f t="shared" si="15"/>
        <v>0</v>
      </c>
      <c r="AW15" s="65">
        <f t="shared" si="16"/>
        <v>636</v>
      </c>
    </row>
    <row r="16" ht="84">
      <c r="A16" s="54" t="s">
        <v>45</v>
      </c>
      <c r="B16" s="55">
        <v>4</v>
      </c>
      <c r="C16" s="56" t="s">
        <v>50</v>
      </c>
      <c r="D16" s="57"/>
      <c r="E16" s="58">
        <v>10000</v>
      </c>
      <c r="F16" s="59">
        <v>109</v>
      </c>
      <c r="G16" s="59">
        <v>0</v>
      </c>
      <c r="H16" s="60">
        <f t="shared" si="1"/>
        <v>109</v>
      </c>
      <c r="I16" s="61">
        <v>0</v>
      </c>
      <c r="J16" s="62">
        <v>0</v>
      </c>
      <c r="K16" s="61">
        <v>5</v>
      </c>
      <c r="L16" s="63">
        <f t="shared" si="2"/>
        <v>5</v>
      </c>
      <c r="M16" s="61">
        <v>0</v>
      </c>
      <c r="N16" s="64">
        <v>5</v>
      </c>
      <c r="O16" s="63">
        <f t="shared" si="3"/>
        <v>0</v>
      </c>
      <c r="P16" s="65">
        <f t="shared" si="4"/>
        <v>545</v>
      </c>
      <c r="Q16" s="66">
        <v>109</v>
      </c>
      <c r="R16" s="66">
        <v>0</v>
      </c>
      <c r="S16" s="60">
        <f t="shared" si="5"/>
        <v>109</v>
      </c>
      <c r="T16" s="61">
        <v>0</v>
      </c>
      <c r="U16" s="61">
        <v>5</v>
      </c>
      <c r="V16" s="61">
        <v>0</v>
      </c>
      <c r="W16" s="63">
        <f t="shared" si="6"/>
        <v>5</v>
      </c>
      <c r="X16" s="67">
        <v>0</v>
      </c>
      <c r="Y16" s="64">
        <v>5</v>
      </c>
      <c r="Z16" s="63">
        <f t="shared" si="7"/>
        <v>0</v>
      </c>
      <c r="AA16" s="65">
        <f t="shared" si="8"/>
        <v>545</v>
      </c>
      <c r="AB16" s="66">
        <v>109</v>
      </c>
      <c r="AC16" s="66">
        <v>0</v>
      </c>
      <c r="AD16" s="60">
        <f t="shared" si="9"/>
        <v>109</v>
      </c>
      <c r="AE16" s="61">
        <v>0</v>
      </c>
      <c r="AF16" s="61">
        <v>5</v>
      </c>
      <c r="AG16" s="61">
        <v>0</v>
      </c>
      <c r="AH16" s="63">
        <f t="shared" si="10"/>
        <v>5</v>
      </c>
      <c r="AI16" s="67">
        <v>0</v>
      </c>
      <c r="AJ16" s="64">
        <v>5</v>
      </c>
      <c r="AK16" s="63">
        <f t="shared" si="11"/>
        <v>0</v>
      </c>
      <c r="AL16" s="65">
        <f t="shared" si="12"/>
        <v>545</v>
      </c>
      <c r="AM16" s="66">
        <v>109</v>
      </c>
      <c r="AN16" s="66">
        <v>0</v>
      </c>
      <c r="AO16" s="60">
        <f t="shared" si="13"/>
        <v>109</v>
      </c>
      <c r="AP16" s="61">
        <v>0</v>
      </c>
      <c r="AQ16" s="61">
        <v>5</v>
      </c>
      <c r="AR16" s="61">
        <v>0</v>
      </c>
      <c r="AS16" s="63">
        <f t="shared" si="14"/>
        <v>5</v>
      </c>
      <c r="AT16" s="67">
        <v>0</v>
      </c>
      <c r="AU16" s="64">
        <v>5</v>
      </c>
      <c r="AV16" s="63">
        <f t="shared" si="15"/>
        <v>0</v>
      </c>
      <c r="AW16" s="65">
        <f t="shared" si="16"/>
        <v>545</v>
      </c>
    </row>
    <row r="17" ht="84">
      <c r="A17" s="54" t="s">
        <v>45</v>
      </c>
      <c r="B17" s="55">
        <v>5</v>
      </c>
      <c r="C17" s="56" t="s">
        <v>51</v>
      </c>
      <c r="D17" s="57"/>
      <c r="E17" s="58">
        <v>12000</v>
      </c>
      <c r="F17" s="59">
        <v>0</v>
      </c>
      <c r="G17" s="59">
        <v>0</v>
      </c>
      <c r="H17" s="60">
        <f t="shared" si="1"/>
        <v>0</v>
      </c>
      <c r="I17" s="61">
        <v>0</v>
      </c>
      <c r="J17" s="62">
        <v>0</v>
      </c>
      <c r="K17" s="61">
        <v>0</v>
      </c>
      <c r="L17" s="63">
        <f t="shared" si="2"/>
        <v>0</v>
      </c>
      <c r="M17" s="61">
        <v>0</v>
      </c>
      <c r="N17" s="64">
        <v>0</v>
      </c>
      <c r="O17" s="63">
        <f t="shared" si="3"/>
        <v>0</v>
      </c>
      <c r="P17" s="65">
        <f t="shared" si="4"/>
        <v>0</v>
      </c>
      <c r="Q17" s="66">
        <v>0</v>
      </c>
      <c r="R17" s="66">
        <v>0</v>
      </c>
      <c r="S17" s="60">
        <f t="shared" si="5"/>
        <v>0</v>
      </c>
      <c r="T17" s="61">
        <v>0</v>
      </c>
      <c r="U17" s="61">
        <v>0</v>
      </c>
      <c r="V17" s="61">
        <v>0</v>
      </c>
      <c r="W17" s="63">
        <f t="shared" si="6"/>
        <v>0</v>
      </c>
      <c r="X17" s="67">
        <v>0</v>
      </c>
      <c r="Y17" s="64">
        <v>0</v>
      </c>
      <c r="Z17" s="63">
        <f t="shared" si="7"/>
        <v>0</v>
      </c>
      <c r="AA17" s="65">
        <f t="shared" si="8"/>
        <v>0</v>
      </c>
      <c r="AB17" s="66">
        <v>0</v>
      </c>
      <c r="AC17" s="66">
        <v>0</v>
      </c>
      <c r="AD17" s="60">
        <f t="shared" si="9"/>
        <v>0</v>
      </c>
      <c r="AE17" s="61">
        <v>0</v>
      </c>
      <c r="AF17" s="61">
        <v>0</v>
      </c>
      <c r="AG17" s="61">
        <v>0</v>
      </c>
      <c r="AH17" s="63">
        <f t="shared" si="10"/>
        <v>0</v>
      </c>
      <c r="AI17" s="67">
        <v>0</v>
      </c>
      <c r="AJ17" s="64">
        <v>0</v>
      </c>
      <c r="AK17" s="63">
        <f t="shared" si="11"/>
        <v>0</v>
      </c>
      <c r="AL17" s="65">
        <f t="shared" si="12"/>
        <v>0</v>
      </c>
      <c r="AM17" s="66">
        <v>0</v>
      </c>
      <c r="AN17" s="66">
        <v>0</v>
      </c>
      <c r="AO17" s="60">
        <f t="shared" si="13"/>
        <v>0</v>
      </c>
      <c r="AP17" s="61">
        <v>0</v>
      </c>
      <c r="AQ17" s="61">
        <v>0</v>
      </c>
      <c r="AR17" s="61">
        <v>0</v>
      </c>
      <c r="AS17" s="63">
        <f t="shared" si="14"/>
        <v>0</v>
      </c>
      <c r="AT17" s="67">
        <v>0</v>
      </c>
      <c r="AU17" s="64">
        <v>0</v>
      </c>
      <c r="AV17" s="63">
        <f t="shared" si="15"/>
        <v>0</v>
      </c>
      <c r="AW17" s="65">
        <f t="shared" si="16"/>
        <v>0</v>
      </c>
    </row>
    <row r="18" ht="60">
      <c r="A18" s="54" t="s">
        <v>45</v>
      </c>
      <c r="B18" s="55">
        <v>6</v>
      </c>
      <c r="C18" s="56" t="s">
        <v>52</v>
      </c>
      <c r="D18" s="57"/>
      <c r="E18" s="58">
        <v>66000</v>
      </c>
      <c r="F18" s="59">
        <v>289</v>
      </c>
      <c r="G18" s="59">
        <v>0</v>
      </c>
      <c r="H18" s="60">
        <f t="shared" si="1"/>
        <v>289</v>
      </c>
      <c r="I18" s="61">
        <v>0</v>
      </c>
      <c r="J18" s="62">
        <v>0</v>
      </c>
      <c r="K18" s="61">
        <v>7</v>
      </c>
      <c r="L18" s="63">
        <f t="shared" si="2"/>
        <v>7</v>
      </c>
      <c r="M18" s="61">
        <v>0</v>
      </c>
      <c r="N18" s="64">
        <v>7</v>
      </c>
      <c r="O18" s="63">
        <f t="shared" si="3"/>
        <v>0</v>
      </c>
      <c r="P18" s="65">
        <f t="shared" si="4"/>
        <v>9537</v>
      </c>
      <c r="Q18" s="66">
        <v>289</v>
      </c>
      <c r="R18" s="66">
        <v>0</v>
      </c>
      <c r="S18" s="60">
        <f t="shared" si="5"/>
        <v>289</v>
      </c>
      <c r="T18" s="61">
        <v>0</v>
      </c>
      <c r="U18" s="61">
        <v>7</v>
      </c>
      <c r="V18" s="61">
        <v>0</v>
      </c>
      <c r="W18" s="63">
        <f t="shared" si="6"/>
        <v>7</v>
      </c>
      <c r="X18" s="67">
        <v>0</v>
      </c>
      <c r="Y18" s="64">
        <v>7</v>
      </c>
      <c r="Z18" s="63">
        <f t="shared" si="7"/>
        <v>0</v>
      </c>
      <c r="AA18" s="65">
        <f t="shared" si="8"/>
        <v>9537</v>
      </c>
      <c r="AB18" s="66">
        <v>289</v>
      </c>
      <c r="AC18" s="66">
        <v>0</v>
      </c>
      <c r="AD18" s="60">
        <f t="shared" si="9"/>
        <v>289</v>
      </c>
      <c r="AE18" s="61">
        <v>0</v>
      </c>
      <c r="AF18" s="61">
        <v>7</v>
      </c>
      <c r="AG18" s="61">
        <v>0</v>
      </c>
      <c r="AH18" s="63">
        <f t="shared" si="10"/>
        <v>7</v>
      </c>
      <c r="AI18" s="67">
        <v>0</v>
      </c>
      <c r="AJ18" s="64">
        <v>7</v>
      </c>
      <c r="AK18" s="63">
        <f t="shared" si="11"/>
        <v>0</v>
      </c>
      <c r="AL18" s="65">
        <f t="shared" si="12"/>
        <v>9537</v>
      </c>
      <c r="AM18" s="66">
        <v>289</v>
      </c>
      <c r="AN18" s="66">
        <v>0</v>
      </c>
      <c r="AO18" s="60">
        <f t="shared" si="13"/>
        <v>289</v>
      </c>
      <c r="AP18" s="61">
        <v>0</v>
      </c>
      <c r="AQ18" s="61">
        <v>7</v>
      </c>
      <c r="AR18" s="61">
        <v>0</v>
      </c>
      <c r="AS18" s="63">
        <f t="shared" si="14"/>
        <v>7</v>
      </c>
      <c r="AT18" s="67">
        <v>0</v>
      </c>
      <c r="AU18" s="64">
        <v>7</v>
      </c>
      <c r="AV18" s="63">
        <f t="shared" si="15"/>
        <v>0</v>
      </c>
      <c r="AW18" s="65">
        <f t="shared" si="16"/>
        <v>9537</v>
      </c>
    </row>
    <row r="19" ht="84">
      <c r="A19" s="54" t="s">
        <v>45</v>
      </c>
      <c r="B19" s="55">
        <v>7</v>
      </c>
      <c r="C19" s="56" t="s">
        <v>53</v>
      </c>
      <c r="D19" s="57"/>
      <c r="E19" s="58">
        <v>66000</v>
      </c>
      <c r="F19" s="59">
        <v>44</v>
      </c>
      <c r="G19" s="59">
        <v>0</v>
      </c>
      <c r="H19" s="60">
        <f t="shared" si="1"/>
        <v>44</v>
      </c>
      <c r="I19" s="61">
        <v>0</v>
      </c>
      <c r="J19" s="62">
        <v>0</v>
      </c>
      <c r="K19" s="61">
        <v>5</v>
      </c>
      <c r="L19" s="63">
        <f t="shared" si="2"/>
        <v>5</v>
      </c>
      <c r="M19" s="61">
        <v>0</v>
      </c>
      <c r="N19" s="64">
        <v>5</v>
      </c>
      <c r="O19" s="63">
        <f t="shared" si="3"/>
        <v>0</v>
      </c>
      <c r="P19" s="65">
        <f t="shared" si="4"/>
        <v>1452</v>
      </c>
      <c r="Q19" s="66">
        <v>44</v>
      </c>
      <c r="R19" s="66">
        <v>0</v>
      </c>
      <c r="S19" s="60">
        <f t="shared" si="5"/>
        <v>44</v>
      </c>
      <c r="T19" s="61">
        <v>0</v>
      </c>
      <c r="U19" s="61">
        <v>5</v>
      </c>
      <c r="V19" s="61">
        <v>0</v>
      </c>
      <c r="W19" s="63">
        <f t="shared" si="6"/>
        <v>5</v>
      </c>
      <c r="X19" s="67">
        <v>0</v>
      </c>
      <c r="Y19" s="64">
        <v>5</v>
      </c>
      <c r="Z19" s="63">
        <f t="shared" si="7"/>
        <v>0</v>
      </c>
      <c r="AA19" s="65">
        <f t="shared" si="8"/>
        <v>1452</v>
      </c>
      <c r="AB19" s="66">
        <v>44</v>
      </c>
      <c r="AC19" s="66">
        <v>0</v>
      </c>
      <c r="AD19" s="60">
        <f t="shared" si="9"/>
        <v>44</v>
      </c>
      <c r="AE19" s="61">
        <v>0</v>
      </c>
      <c r="AF19" s="61">
        <v>5</v>
      </c>
      <c r="AG19" s="61">
        <v>0</v>
      </c>
      <c r="AH19" s="63">
        <f t="shared" si="10"/>
        <v>5</v>
      </c>
      <c r="AI19" s="67">
        <v>0</v>
      </c>
      <c r="AJ19" s="64">
        <v>5</v>
      </c>
      <c r="AK19" s="63">
        <f t="shared" si="11"/>
        <v>0</v>
      </c>
      <c r="AL19" s="65">
        <f t="shared" si="12"/>
        <v>1452</v>
      </c>
      <c r="AM19" s="66">
        <v>44</v>
      </c>
      <c r="AN19" s="66">
        <v>0</v>
      </c>
      <c r="AO19" s="60">
        <f t="shared" si="13"/>
        <v>44</v>
      </c>
      <c r="AP19" s="61">
        <v>0</v>
      </c>
      <c r="AQ19" s="61">
        <v>5</v>
      </c>
      <c r="AR19" s="61">
        <v>0</v>
      </c>
      <c r="AS19" s="63">
        <f t="shared" si="14"/>
        <v>5</v>
      </c>
      <c r="AT19" s="67">
        <v>0</v>
      </c>
      <c r="AU19" s="64">
        <v>5</v>
      </c>
      <c r="AV19" s="63">
        <f t="shared" si="15"/>
        <v>0</v>
      </c>
      <c r="AW19" s="65">
        <f t="shared" si="16"/>
        <v>1452</v>
      </c>
    </row>
    <row r="20" ht="84">
      <c r="A20" s="54" t="s">
        <v>45</v>
      </c>
      <c r="B20" s="55">
        <v>8</v>
      </c>
      <c r="C20" s="56" t="s">
        <v>54</v>
      </c>
      <c r="D20" s="57"/>
      <c r="E20" s="58">
        <v>82000</v>
      </c>
      <c r="F20" s="59">
        <v>22</v>
      </c>
      <c r="G20" s="59">
        <v>0</v>
      </c>
      <c r="H20" s="60">
        <f t="shared" si="1"/>
        <v>22</v>
      </c>
      <c r="I20" s="61">
        <v>0</v>
      </c>
      <c r="J20" s="62">
        <v>0</v>
      </c>
      <c r="K20" s="61">
        <v>3</v>
      </c>
      <c r="L20" s="63">
        <f t="shared" si="2"/>
        <v>3</v>
      </c>
      <c r="M20" s="61">
        <v>0</v>
      </c>
      <c r="N20" s="64">
        <v>3</v>
      </c>
      <c r="O20" s="63">
        <f t="shared" si="3"/>
        <v>0</v>
      </c>
      <c r="P20" s="65">
        <f t="shared" si="4"/>
        <v>902</v>
      </c>
      <c r="Q20" s="66">
        <v>22</v>
      </c>
      <c r="R20" s="66">
        <v>0</v>
      </c>
      <c r="S20" s="60">
        <f t="shared" si="5"/>
        <v>22</v>
      </c>
      <c r="T20" s="61">
        <v>0</v>
      </c>
      <c r="U20" s="61">
        <v>3</v>
      </c>
      <c r="V20" s="61">
        <v>0</v>
      </c>
      <c r="W20" s="63">
        <f t="shared" si="6"/>
        <v>3</v>
      </c>
      <c r="X20" s="67">
        <v>0</v>
      </c>
      <c r="Y20" s="64">
        <v>3</v>
      </c>
      <c r="Z20" s="63">
        <f t="shared" si="7"/>
        <v>0</v>
      </c>
      <c r="AA20" s="65">
        <f t="shared" si="8"/>
        <v>902</v>
      </c>
      <c r="AB20" s="66">
        <v>22</v>
      </c>
      <c r="AC20" s="66">
        <v>0</v>
      </c>
      <c r="AD20" s="60">
        <f t="shared" si="9"/>
        <v>22</v>
      </c>
      <c r="AE20" s="61">
        <v>0</v>
      </c>
      <c r="AF20" s="61">
        <v>3</v>
      </c>
      <c r="AG20" s="61">
        <v>0</v>
      </c>
      <c r="AH20" s="63">
        <f t="shared" si="10"/>
        <v>3</v>
      </c>
      <c r="AI20" s="67">
        <v>0</v>
      </c>
      <c r="AJ20" s="64">
        <v>3</v>
      </c>
      <c r="AK20" s="63">
        <f t="shared" si="11"/>
        <v>0</v>
      </c>
      <c r="AL20" s="65">
        <f t="shared" si="12"/>
        <v>902</v>
      </c>
      <c r="AM20" s="66">
        <v>22</v>
      </c>
      <c r="AN20" s="66">
        <v>0</v>
      </c>
      <c r="AO20" s="60">
        <f t="shared" si="13"/>
        <v>22</v>
      </c>
      <c r="AP20" s="61">
        <v>0</v>
      </c>
      <c r="AQ20" s="61">
        <v>3</v>
      </c>
      <c r="AR20" s="61">
        <v>0</v>
      </c>
      <c r="AS20" s="63">
        <f t="shared" si="14"/>
        <v>3</v>
      </c>
      <c r="AT20" s="67">
        <v>0</v>
      </c>
      <c r="AU20" s="64">
        <v>3</v>
      </c>
      <c r="AV20" s="63">
        <f t="shared" si="15"/>
        <v>0</v>
      </c>
      <c r="AW20" s="65">
        <f t="shared" si="16"/>
        <v>902</v>
      </c>
    </row>
    <row r="21" ht="84">
      <c r="A21" s="54" t="s">
        <v>45</v>
      </c>
      <c r="B21" s="55">
        <v>9</v>
      </c>
      <c r="C21" s="56" t="s">
        <v>55</v>
      </c>
      <c r="D21" s="57"/>
      <c r="E21" s="58">
        <v>102000</v>
      </c>
      <c r="F21" s="59">
        <v>8</v>
      </c>
      <c r="G21" s="59">
        <v>0</v>
      </c>
      <c r="H21" s="60">
        <f t="shared" si="1"/>
        <v>8</v>
      </c>
      <c r="I21" s="61">
        <v>0</v>
      </c>
      <c r="J21" s="62">
        <v>0</v>
      </c>
      <c r="K21" s="61">
        <v>1</v>
      </c>
      <c r="L21" s="63">
        <f t="shared" si="2"/>
        <v>1</v>
      </c>
      <c r="M21" s="61">
        <v>0</v>
      </c>
      <c r="N21" s="64">
        <v>1</v>
      </c>
      <c r="O21" s="63">
        <f t="shared" si="3"/>
        <v>0</v>
      </c>
      <c r="P21" s="65">
        <f t="shared" si="4"/>
        <v>408</v>
      </c>
      <c r="Q21" s="66">
        <v>8</v>
      </c>
      <c r="R21" s="66">
        <v>0</v>
      </c>
      <c r="S21" s="60">
        <f t="shared" si="5"/>
        <v>8</v>
      </c>
      <c r="T21" s="61">
        <v>0</v>
      </c>
      <c r="U21" s="61">
        <v>1</v>
      </c>
      <c r="V21" s="61">
        <v>0</v>
      </c>
      <c r="W21" s="63">
        <f t="shared" si="6"/>
        <v>1</v>
      </c>
      <c r="X21" s="67">
        <v>0</v>
      </c>
      <c r="Y21" s="64">
        <v>1</v>
      </c>
      <c r="Z21" s="63">
        <f t="shared" si="7"/>
        <v>0</v>
      </c>
      <c r="AA21" s="65">
        <f t="shared" si="8"/>
        <v>408</v>
      </c>
      <c r="AB21" s="66">
        <v>8</v>
      </c>
      <c r="AC21" s="66">
        <v>0</v>
      </c>
      <c r="AD21" s="60">
        <f t="shared" si="9"/>
        <v>8</v>
      </c>
      <c r="AE21" s="61">
        <v>0</v>
      </c>
      <c r="AF21" s="61">
        <v>1</v>
      </c>
      <c r="AG21" s="61">
        <v>0</v>
      </c>
      <c r="AH21" s="63">
        <f t="shared" si="10"/>
        <v>1</v>
      </c>
      <c r="AI21" s="67">
        <v>0</v>
      </c>
      <c r="AJ21" s="64">
        <v>1</v>
      </c>
      <c r="AK21" s="63">
        <f t="shared" si="11"/>
        <v>0</v>
      </c>
      <c r="AL21" s="65">
        <f t="shared" si="12"/>
        <v>408</v>
      </c>
      <c r="AM21" s="66">
        <v>8</v>
      </c>
      <c r="AN21" s="66">
        <v>0</v>
      </c>
      <c r="AO21" s="60">
        <f t="shared" si="13"/>
        <v>8</v>
      </c>
      <c r="AP21" s="61">
        <v>0</v>
      </c>
      <c r="AQ21" s="61">
        <v>1</v>
      </c>
      <c r="AR21" s="61">
        <v>0</v>
      </c>
      <c r="AS21" s="63">
        <f t="shared" si="14"/>
        <v>1</v>
      </c>
      <c r="AT21" s="67">
        <v>0</v>
      </c>
      <c r="AU21" s="64">
        <v>1</v>
      </c>
      <c r="AV21" s="63">
        <f t="shared" si="15"/>
        <v>0</v>
      </c>
      <c r="AW21" s="65">
        <f t="shared" si="16"/>
        <v>408</v>
      </c>
    </row>
    <row r="22" ht="84">
      <c r="A22" s="54" t="s">
        <v>45</v>
      </c>
      <c r="B22" s="55">
        <v>10</v>
      </c>
      <c r="C22" s="56" t="s">
        <v>56</v>
      </c>
      <c r="D22" s="57"/>
      <c r="E22" s="58">
        <v>122000</v>
      </c>
      <c r="F22" s="59">
        <v>1</v>
      </c>
      <c r="G22" s="59">
        <v>0</v>
      </c>
      <c r="H22" s="60">
        <f t="shared" si="1"/>
        <v>1</v>
      </c>
      <c r="I22" s="61">
        <v>0</v>
      </c>
      <c r="J22" s="62">
        <v>0</v>
      </c>
      <c r="K22" s="61">
        <v>0</v>
      </c>
      <c r="L22" s="63">
        <f t="shared" si="2"/>
        <v>0</v>
      </c>
      <c r="M22" s="61">
        <v>0</v>
      </c>
      <c r="N22" s="64">
        <v>0</v>
      </c>
      <c r="O22" s="63">
        <f t="shared" si="3"/>
        <v>0</v>
      </c>
      <c r="P22" s="65">
        <f t="shared" si="4"/>
        <v>61</v>
      </c>
      <c r="Q22" s="66">
        <v>1</v>
      </c>
      <c r="R22" s="66">
        <v>0</v>
      </c>
      <c r="S22" s="60">
        <f t="shared" si="5"/>
        <v>1</v>
      </c>
      <c r="T22" s="61">
        <v>0</v>
      </c>
      <c r="U22" s="61">
        <v>0</v>
      </c>
      <c r="V22" s="61">
        <v>0</v>
      </c>
      <c r="W22" s="63">
        <f t="shared" si="6"/>
        <v>0</v>
      </c>
      <c r="X22" s="67">
        <v>0</v>
      </c>
      <c r="Y22" s="64">
        <v>0</v>
      </c>
      <c r="Z22" s="63">
        <f t="shared" si="7"/>
        <v>0</v>
      </c>
      <c r="AA22" s="65">
        <f t="shared" si="8"/>
        <v>61</v>
      </c>
      <c r="AB22" s="66">
        <v>1</v>
      </c>
      <c r="AC22" s="66">
        <v>0</v>
      </c>
      <c r="AD22" s="60">
        <f t="shared" si="9"/>
        <v>1</v>
      </c>
      <c r="AE22" s="61">
        <v>0</v>
      </c>
      <c r="AF22" s="61">
        <v>0</v>
      </c>
      <c r="AG22" s="61">
        <v>0</v>
      </c>
      <c r="AH22" s="63">
        <f t="shared" si="10"/>
        <v>0</v>
      </c>
      <c r="AI22" s="67">
        <v>0</v>
      </c>
      <c r="AJ22" s="64">
        <v>0</v>
      </c>
      <c r="AK22" s="63">
        <f t="shared" si="11"/>
        <v>0</v>
      </c>
      <c r="AL22" s="65">
        <f t="shared" si="12"/>
        <v>61</v>
      </c>
      <c r="AM22" s="66">
        <v>1</v>
      </c>
      <c r="AN22" s="66">
        <v>0</v>
      </c>
      <c r="AO22" s="60">
        <f t="shared" si="13"/>
        <v>1</v>
      </c>
      <c r="AP22" s="61">
        <v>0</v>
      </c>
      <c r="AQ22" s="61">
        <v>0</v>
      </c>
      <c r="AR22" s="61">
        <v>0</v>
      </c>
      <c r="AS22" s="63">
        <f t="shared" si="14"/>
        <v>0</v>
      </c>
      <c r="AT22" s="67">
        <v>0</v>
      </c>
      <c r="AU22" s="64">
        <v>0</v>
      </c>
      <c r="AV22" s="63">
        <f t="shared" si="15"/>
        <v>0</v>
      </c>
      <c r="AW22" s="65">
        <f t="shared" si="16"/>
        <v>61</v>
      </c>
    </row>
    <row r="23" ht="108">
      <c r="A23" s="54" t="s">
        <v>45</v>
      </c>
      <c r="B23" s="55">
        <v>11</v>
      </c>
      <c r="C23" s="56" t="s">
        <v>57</v>
      </c>
      <c r="D23" s="57"/>
      <c r="E23" s="58">
        <v>1000</v>
      </c>
      <c r="F23" s="59">
        <v>501</v>
      </c>
      <c r="G23" s="59">
        <v>0</v>
      </c>
      <c r="H23" s="60">
        <f t="shared" si="1"/>
        <v>501</v>
      </c>
      <c r="I23" s="61">
        <v>0</v>
      </c>
      <c r="J23" s="62">
        <v>0</v>
      </c>
      <c r="K23" s="61">
        <v>48</v>
      </c>
      <c r="L23" s="63">
        <f t="shared" si="2"/>
        <v>48</v>
      </c>
      <c r="M23" s="61">
        <v>0</v>
      </c>
      <c r="N23" s="64">
        <v>48</v>
      </c>
      <c r="O23" s="63">
        <f t="shared" si="3"/>
        <v>0</v>
      </c>
      <c r="P23" s="65">
        <f t="shared" si="4"/>
        <v>250.5</v>
      </c>
      <c r="Q23" s="66">
        <v>501</v>
      </c>
      <c r="R23" s="66">
        <v>0</v>
      </c>
      <c r="S23" s="60">
        <f t="shared" si="5"/>
        <v>501</v>
      </c>
      <c r="T23" s="61">
        <v>0</v>
      </c>
      <c r="U23" s="61">
        <v>48</v>
      </c>
      <c r="V23" s="61">
        <v>0</v>
      </c>
      <c r="W23" s="63">
        <f t="shared" si="6"/>
        <v>48</v>
      </c>
      <c r="X23" s="67">
        <v>0</v>
      </c>
      <c r="Y23" s="64">
        <v>48</v>
      </c>
      <c r="Z23" s="63">
        <f t="shared" si="7"/>
        <v>0</v>
      </c>
      <c r="AA23" s="65">
        <f t="shared" si="8"/>
        <v>250.5</v>
      </c>
      <c r="AB23" s="66">
        <v>501</v>
      </c>
      <c r="AC23" s="66">
        <v>0</v>
      </c>
      <c r="AD23" s="60">
        <f t="shared" si="9"/>
        <v>501</v>
      </c>
      <c r="AE23" s="61">
        <v>0</v>
      </c>
      <c r="AF23" s="61">
        <v>48</v>
      </c>
      <c r="AG23" s="61">
        <v>0</v>
      </c>
      <c r="AH23" s="63">
        <f t="shared" si="10"/>
        <v>48</v>
      </c>
      <c r="AI23" s="67">
        <v>0</v>
      </c>
      <c r="AJ23" s="64">
        <v>48</v>
      </c>
      <c r="AK23" s="63">
        <f t="shared" si="11"/>
        <v>0</v>
      </c>
      <c r="AL23" s="65">
        <f t="shared" si="12"/>
        <v>250.5</v>
      </c>
      <c r="AM23" s="66">
        <v>501</v>
      </c>
      <c r="AN23" s="66">
        <v>0</v>
      </c>
      <c r="AO23" s="60">
        <f t="shared" si="13"/>
        <v>501</v>
      </c>
      <c r="AP23" s="61">
        <v>0</v>
      </c>
      <c r="AQ23" s="61">
        <v>48</v>
      </c>
      <c r="AR23" s="61">
        <v>0</v>
      </c>
      <c r="AS23" s="63">
        <f t="shared" si="14"/>
        <v>48</v>
      </c>
      <c r="AT23" s="67">
        <v>0</v>
      </c>
      <c r="AU23" s="64">
        <v>48</v>
      </c>
      <c r="AV23" s="63">
        <f t="shared" si="15"/>
        <v>0</v>
      </c>
      <c r="AW23" s="65">
        <f t="shared" si="16"/>
        <v>250.5</v>
      </c>
    </row>
    <row r="24" ht="48">
      <c r="A24" s="54" t="s">
        <v>45</v>
      </c>
      <c r="B24" s="55">
        <v>12</v>
      </c>
      <c r="C24" s="56" t="s">
        <v>58</v>
      </c>
      <c r="D24" s="57"/>
      <c r="E24" s="58">
        <v>1000</v>
      </c>
      <c r="F24" s="59">
        <v>21255</v>
      </c>
      <c r="G24" s="59">
        <v>0</v>
      </c>
      <c r="H24" s="60">
        <f t="shared" si="1"/>
        <v>21255</v>
      </c>
      <c r="I24" s="61">
        <v>0</v>
      </c>
      <c r="J24" s="62">
        <v>0</v>
      </c>
      <c r="K24" s="61">
        <v>289</v>
      </c>
      <c r="L24" s="63">
        <f t="shared" si="2"/>
        <v>289</v>
      </c>
      <c r="M24" s="61">
        <v>0</v>
      </c>
      <c r="N24" s="64">
        <v>289</v>
      </c>
      <c r="O24" s="63">
        <f t="shared" si="3"/>
        <v>0</v>
      </c>
      <c r="P24" s="65">
        <f t="shared" si="4"/>
        <v>10627.5</v>
      </c>
      <c r="Q24" s="66">
        <v>21255</v>
      </c>
      <c r="R24" s="66">
        <v>0</v>
      </c>
      <c r="S24" s="60">
        <f t="shared" si="5"/>
        <v>21255</v>
      </c>
      <c r="T24" s="61">
        <v>0</v>
      </c>
      <c r="U24" s="61">
        <v>289</v>
      </c>
      <c r="V24" s="61">
        <v>0</v>
      </c>
      <c r="W24" s="63">
        <f t="shared" si="6"/>
        <v>289</v>
      </c>
      <c r="X24" s="67">
        <v>0</v>
      </c>
      <c r="Y24" s="64">
        <v>289</v>
      </c>
      <c r="Z24" s="63">
        <f t="shared" si="7"/>
        <v>0</v>
      </c>
      <c r="AA24" s="65">
        <f t="shared" si="8"/>
        <v>10627.5</v>
      </c>
      <c r="AB24" s="66">
        <v>21255</v>
      </c>
      <c r="AC24" s="66">
        <v>0</v>
      </c>
      <c r="AD24" s="60">
        <f t="shared" si="9"/>
        <v>21255</v>
      </c>
      <c r="AE24" s="61">
        <v>0</v>
      </c>
      <c r="AF24" s="61">
        <v>289</v>
      </c>
      <c r="AG24" s="61">
        <v>0</v>
      </c>
      <c r="AH24" s="63">
        <f t="shared" si="10"/>
        <v>289</v>
      </c>
      <c r="AI24" s="67">
        <v>0</v>
      </c>
      <c r="AJ24" s="64">
        <v>289</v>
      </c>
      <c r="AK24" s="63">
        <f t="shared" si="11"/>
        <v>0</v>
      </c>
      <c r="AL24" s="65">
        <f t="shared" si="12"/>
        <v>10627.5</v>
      </c>
      <c r="AM24" s="66">
        <v>21255</v>
      </c>
      <c r="AN24" s="66">
        <v>0</v>
      </c>
      <c r="AO24" s="60">
        <f t="shared" si="13"/>
        <v>21255</v>
      </c>
      <c r="AP24" s="61">
        <v>0</v>
      </c>
      <c r="AQ24" s="61">
        <v>289</v>
      </c>
      <c r="AR24" s="61">
        <v>0</v>
      </c>
      <c r="AS24" s="63">
        <f t="shared" si="14"/>
        <v>289</v>
      </c>
      <c r="AT24" s="67">
        <v>0</v>
      </c>
      <c r="AU24" s="64">
        <v>289</v>
      </c>
      <c r="AV24" s="63">
        <f t="shared" si="15"/>
        <v>0</v>
      </c>
      <c r="AW24" s="65">
        <f t="shared" si="16"/>
        <v>10627.5</v>
      </c>
    </row>
    <row r="25" ht="19.5" customHeight="1">
      <c r="A25" s="54" t="s">
        <v>45</v>
      </c>
      <c r="B25" s="73" t="s">
        <v>59</v>
      </c>
      <c r="C25" s="74"/>
      <c r="D25" s="75"/>
      <c r="E25" s="76"/>
      <c r="F25" s="77">
        <f t="shared" ref="F25:AW25" si="17">ROUND(SUM(F12:F24),1)</f>
        <v>27055</v>
      </c>
      <c r="G25" s="77">
        <f t="shared" si="17"/>
        <v>0</v>
      </c>
      <c r="H25" s="77">
        <f t="shared" si="17"/>
        <v>27055</v>
      </c>
      <c r="I25" s="78">
        <f t="shared" si="17"/>
        <v>0</v>
      </c>
      <c r="J25" s="78">
        <f t="shared" si="17"/>
        <v>0</v>
      </c>
      <c r="K25" s="78">
        <f t="shared" si="17"/>
        <v>395</v>
      </c>
      <c r="L25" s="78">
        <f t="shared" si="17"/>
        <v>395</v>
      </c>
      <c r="M25" s="78">
        <f t="shared" si="17"/>
        <v>0</v>
      </c>
      <c r="N25" s="78">
        <f t="shared" si="17"/>
        <v>395</v>
      </c>
      <c r="O25" s="78">
        <f t="shared" si="17"/>
        <v>0</v>
      </c>
      <c r="P25" s="78">
        <f t="shared" si="17"/>
        <v>38420</v>
      </c>
      <c r="Q25" s="77">
        <f t="shared" si="17"/>
        <v>27055</v>
      </c>
      <c r="R25" s="77">
        <f t="shared" si="17"/>
        <v>0</v>
      </c>
      <c r="S25" s="77">
        <f t="shared" si="17"/>
        <v>27055</v>
      </c>
      <c r="T25" s="78">
        <f t="shared" si="17"/>
        <v>0</v>
      </c>
      <c r="U25" s="78">
        <f t="shared" si="17"/>
        <v>395</v>
      </c>
      <c r="V25" s="78">
        <f t="shared" si="17"/>
        <v>0</v>
      </c>
      <c r="W25" s="78">
        <f t="shared" si="17"/>
        <v>395</v>
      </c>
      <c r="X25" s="78">
        <f t="shared" si="17"/>
        <v>0</v>
      </c>
      <c r="Y25" s="78">
        <f t="shared" si="17"/>
        <v>395</v>
      </c>
      <c r="Z25" s="78">
        <f t="shared" si="17"/>
        <v>0</v>
      </c>
      <c r="AA25" s="78">
        <f t="shared" si="17"/>
        <v>38420</v>
      </c>
      <c r="AB25" s="77">
        <f t="shared" si="17"/>
        <v>27055</v>
      </c>
      <c r="AC25" s="77">
        <f t="shared" si="17"/>
        <v>0</v>
      </c>
      <c r="AD25" s="77">
        <f t="shared" si="17"/>
        <v>27055</v>
      </c>
      <c r="AE25" s="78">
        <f t="shared" si="17"/>
        <v>0</v>
      </c>
      <c r="AF25" s="78">
        <f t="shared" si="17"/>
        <v>395</v>
      </c>
      <c r="AG25" s="78">
        <f t="shared" si="17"/>
        <v>0</v>
      </c>
      <c r="AH25" s="78">
        <f t="shared" si="17"/>
        <v>395</v>
      </c>
      <c r="AI25" s="78">
        <f t="shared" si="17"/>
        <v>0</v>
      </c>
      <c r="AJ25" s="78">
        <f t="shared" si="17"/>
        <v>395</v>
      </c>
      <c r="AK25" s="78">
        <f t="shared" si="17"/>
        <v>0</v>
      </c>
      <c r="AL25" s="78">
        <f t="shared" si="17"/>
        <v>38420</v>
      </c>
      <c r="AM25" s="77">
        <f t="shared" si="17"/>
        <v>27055</v>
      </c>
      <c r="AN25" s="77">
        <f t="shared" si="17"/>
        <v>0</v>
      </c>
      <c r="AO25" s="77">
        <f t="shared" si="17"/>
        <v>27055</v>
      </c>
      <c r="AP25" s="78">
        <f t="shared" si="17"/>
        <v>0</v>
      </c>
      <c r="AQ25" s="78">
        <f t="shared" si="17"/>
        <v>395</v>
      </c>
      <c r="AR25" s="78">
        <f t="shared" si="17"/>
        <v>0</v>
      </c>
      <c r="AS25" s="78">
        <f t="shared" si="17"/>
        <v>395</v>
      </c>
      <c r="AT25" s="78">
        <f t="shared" si="17"/>
        <v>0</v>
      </c>
      <c r="AU25" s="78">
        <f t="shared" si="17"/>
        <v>395</v>
      </c>
      <c r="AV25" s="78">
        <f t="shared" si="17"/>
        <v>0</v>
      </c>
      <c r="AW25" s="78">
        <f t="shared" si="17"/>
        <v>38420</v>
      </c>
    </row>
    <row r="26">
      <c r="L26" s="1"/>
      <c r="M26" s="1"/>
      <c r="N26" s="1"/>
      <c r="O26" s="1"/>
      <c r="P26" s="1"/>
      <c r="Q26" s="1"/>
      <c r="R26" s="1"/>
    </row>
    <row r="27" ht="2.25" hidden="1" customHeight="1">
      <c r="L27" s="1"/>
      <c r="M27" s="1"/>
      <c r="N27" s="1"/>
      <c r="O27" s="1"/>
      <c r="P27" s="1"/>
      <c r="Q27" s="1"/>
      <c r="R27" s="1"/>
    </row>
    <row r="28" s="79" customFormat="1" ht="61.5" customHeight="1">
      <c r="B28" s="80"/>
      <c r="J28" s="81" t="s">
        <v>60</v>
      </c>
      <c r="K28" s="80"/>
      <c r="M28" s="82" t="s">
        <v>61</v>
      </c>
      <c r="N28" s="83" t="s">
        <v>62</v>
      </c>
      <c r="O28" s="80"/>
      <c r="P28" s="84" t="s">
        <v>63</v>
      </c>
      <c r="Q28" s="80"/>
      <c r="R28" s="80"/>
      <c r="S28" s="80"/>
      <c r="T28" s="80"/>
      <c r="U28" s="81" t="s">
        <v>60</v>
      </c>
      <c r="V28" s="80"/>
      <c r="X28" s="82" t="s">
        <v>61</v>
      </c>
      <c r="Y28" s="83" t="s">
        <v>62</v>
      </c>
      <c r="Z28" s="80"/>
      <c r="AA28" s="84" t="s">
        <v>64</v>
      </c>
      <c r="AB28" s="80"/>
      <c r="AC28" s="80"/>
      <c r="AD28" s="80"/>
      <c r="AE28" s="80"/>
      <c r="AF28" s="81" t="s">
        <v>60</v>
      </c>
      <c r="AG28" s="80"/>
      <c r="AI28" s="82" t="s">
        <v>61</v>
      </c>
      <c r="AJ28" s="83" t="s">
        <v>62</v>
      </c>
      <c r="AK28" s="80"/>
      <c r="AL28" s="84" t="s">
        <v>64</v>
      </c>
      <c r="AM28" s="80"/>
      <c r="AN28" s="80"/>
      <c r="AO28" s="80"/>
      <c r="AP28" s="80"/>
      <c r="AQ28" s="81" t="s">
        <v>60</v>
      </c>
      <c r="AR28" s="80"/>
      <c r="AT28" s="82" t="s">
        <v>61</v>
      </c>
      <c r="AU28" s="83" t="s">
        <v>62</v>
      </c>
      <c r="AV28" s="80"/>
      <c r="AW28" s="84" t="s">
        <v>65</v>
      </c>
    </row>
    <row r="29" ht="24.75" customHeight="1">
      <c r="G29" s="85"/>
      <c r="H29" s="85"/>
      <c r="I29" s="86"/>
      <c r="J29" s="86"/>
      <c r="K29" s="86"/>
      <c r="L29" s="1"/>
      <c r="M29" s="1"/>
      <c r="N29" s="87"/>
      <c r="O29" s="87"/>
      <c r="P29" s="87"/>
      <c r="Q29" s="88"/>
      <c r="R29" s="88"/>
      <c r="S29" s="89"/>
      <c r="T29" s="89"/>
      <c r="U29" s="89"/>
      <c r="V29" s="89"/>
      <c r="W29" s="89"/>
      <c r="X29" s="89"/>
    </row>
    <row r="30" ht="12" customHeight="1">
      <c r="C30" s="90"/>
      <c r="F30" s="91" t="s">
        <v>66</v>
      </c>
      <c r="G30" s="92"/>
      <c r="H30" s="92"/>
      <c r="I30" s="93"/>
      <c r="J30" s="10"/>
      <c r="K30" s="10"/>
      <c r="L30" s="10"/>
      <c r="M30" s="10"/>
      <c r="N30" s="89"/>
      <c r="O30" s="89"/>
      <c r="P30" s="89"/>
      <c r="Q30" s="1"/>
      <c r="R30" s="1"/>
    </row>
    <row r="31" ht="21" customHeight="1">
      <c r="C31" s="94"/>
      <c r="F31" s="95">
        <v>44927</v>
      </c>
      <c r="G31" s="95">
        <v>45292</v>
      </c>
      <c r="H31" s="95">
        <v>45658</v>
      </c>
      <c r="I31" s="95">
        <v>45748</v>
      </c>
      <c r="J31" s="88"/>
      <c r="K31" s="88"/>
      <c r="L31" s="1"/>
      <c r="M31" s="1"/>
      <c r="N31" s="89"/>
      <c r="O31" s="89"/>
      <c r="P31" s="89"/>
      <c r="Q31" s="1"/>
      <c r="R31" s="1"/>
    </row>
    <row r="32" ht="21.75" customHeight="1">
      <c r="C32" s="96"/>
      <c r="D32" s="96"/>
      <c r="E32" s="96" t="s">
        <v>67</v>
      </c>
      <c r="F32" s="97">
        <f>ROUND(F33/1000,1)</f>
        <v>0</v>
      </c>
      <c r="G32" s="97">
        <f>ROUND(G33/1000,1)</f>
        <v>0</v>
      </c>
      <c r="H32" s="97">
        <f>ROUND(H33/1000,1)</f>
        <v>0</v>
      </c>
      <c r="I32" s="97">
        <f>ROUND(I33/1000,1)</f>
        <v>9823.5</v>
      </c>
      <c r="J32" s="89"/>
      <c r="K32" s="89"/>
      <c r="L32" s="10"/>
      <c r="M32" s="10"/>
      <c r="N32" s="89"/>
      <c r="O32" s="89"/>
      <c r="P32" s="89"/>
      <c r="Q32" s="1"/>
      <c r="R32" s="1"/>
    </row>
    <row r="33" ht="45.75" customHeight="1">
      <c r="C33" s="98"/>
      <c r="E33" s="96" t="s">
        <v>68</v>
      </c>
      <c r="F33" s="99">
        <v>0</v>
      </c>
      <c r="G33" s="99">
        <v>0</v>
      </c>
      <c r="H33" s="99">
        <v>0</v>
      </c>
      <c r="I33" s="99">
        <v>9823466.1799999997</v>
      </c>
      <c r="L33" s="1"/>
      <c r="M33" s="1"/>
      <c r="N33" s="1"/>
      <c r="O33" s="1"/>
      <c r="P33" s="1"/>
      <c r="Q33" s="1"/>
      <c r="R33" s="1"/>
    </row>
  </sheetData>
  <mergeCells count="15">
    <mergeCell ref="F1:P1"/>
    <mergeCell ref="H2:L2"/>
    <mergeCell ref="M2:N2"/>
    <mergeCell ref="G3:O3"/>
    <mergeCell ref="J4:K4"/>
    <mergeCell ref="A6:A7"/>
    <mergeCell ref="B6:B7"/>
    <mergeCell ref="C6:C7"/>
    <mergeCell ref="E6:E7"/>
    <mergeCell ref="F6:P6"/>
    <mergeCell ref="Q6:AA6"/>
    <mergeCell ref="AB6:AL6"/>
    <mergeCell ref="AM6:AW6"/>
    <mergeCell ref="B25:C25"/>
    <mergeCell ref="F30:I30"/>
  </mergeCells>
  <printOptions headings="0" gridLines="0"/>
  <pageMargins left="0.39370078740157477" right="0.39370078740157477" top="0.19685039370078738" bottom="0.19685039370078738" header="0.31496062992125984" footer="0.31496062992125984"/>
  <pageSetup paperSize="9" scale="40" firstPageNumber="1" fitToWidth="2" fitToHeight="1" pageOrder="downThenOver" orientation="landscape" usePrinterDefaults="1" blackAndWhite="0" draft="0" cellComments="none" useFirstPageNumber="1" errors="displayed" horizontalDpi="600" verticalDpi="600" copies="1"/>
  <headerFooter/>
  <extLst>
    <ext xmlns:x14="http://schemas.microsoft.com/office/spreadsheetml/2009/9/main" uri="{78C0D931-6437-407d-A8EE-F0AAD7539E65}">
      <x14:conditionalFormattings>
        <x14:conditionalFormatting xmlns:xm="http://schemas.microsoft.com/office/excel/2006/main">
          <x14:cfRule type="expression" priority="3" stopIfTrue="1" id="{00DC0081-0007-48E8-B041-009B00690095}">
            <xm:f>Locked()</xm:f>
            <x14:dxf>
              <fill>
                <patternFill patternType="solid">
                  <fgColor indexed="31"/>
                  <bgColor indexed="31"/>
                </patternFill>
              </fill>
              <border>
                <left style="thin">
                  <color indexed="22"/>
                </left>
                <right style="thin">
                  <color indexed="22"/>
                </right>
                <top style="thin">
                  <color indexed="22"/>
                </top>
                <bottom style="thin">
                  <color indexed="22"/>
                </bottom>
                <diagonal style="none"/>
              </border>
            </x14:dxf>
          </x14:cfRule>
          <xm:sqref>N29:P29</xm:sqref>
        </x14:conditionalFormatting>
        <x14:conditionalFormatting xmlns:xm="http://schemas.microsoft.com/office/excel/2006/main">
          <x14:cfRule type="expression" priority="2" stopIfTrue="1" id="{006000B0-0060-4540-B60D-006300AA0037}">
            <xm:f>LockedByCondition()</xm:f>
            <x14:dxf>
              <fill>
                <patternFill patternType="solid">
                  <fgColor indexed="31"/>
                  <bgColor indexed="31"/>
                </patternFill>
              </fill>
              <border>
                <left style="thin">
                  <color indexed="23"/>
                </left>
                <right style="thin">
                  <color indexed="23"/>
                </right>
                <top style="thin">
                  <color indexed="23"/>
                </top>
                <bottom style="thin">
                  <color indexed="23"/>
                </bottom>
                <diagonal style="none"/>
              </border>
            </x14:dxf>
          </x14:cfRule>
          <xm:sqref>N29:P29</xm:sqref>
        </x14:conditionalFormatting>
        <x14:conditionalFormatting xmlns:xm="http://schemas.microsoft.com/office/excel/2006/main">
          <x14:cfRule type="expression" priority="1" stopIfTrue="1" id="{00EC004B-0078-4E45-931B-00E900F50074}">
            <xm:f>HasError()</xm:f>
            <x14:dxf>
              <fill>
                <patternFill patternType="solid">
                  <fgColor indexed="45"/>
                  <bgColor indexed="45"/>
                </patternFill>
              </fill>
              <border>
                <left style="thin">
                  <color indexed="29"/>
                </left>
                <right style="thin">
                  <color indexed="29"/>
                </right>
                <top style="thin">
                  <color indexed="29"/>
                </top>
                <bottom style="thin">
                  <color indexed="29"/>
                </bottom>
                <diagonal style="none"/>
              </border>
            </x14:dxf>
          </x14:cfRule>
          <xm:sqref>N29:P29</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Р7-Офис/2024.3.2.551</Application>
  <Company/>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revision>2</cp:revision>
  <dcterms:created xsi:type="dcterms:W3CDTF">2019-06-27T08:09:29Z</dcterms:created>
  <dcterms:modified xsi:type="dcterms:W3CDTF">2025-06-18T04:32:53Z</dcterms:modified>
</cp:coreProperties>
</file>