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1 Финансовый отдел\ДОХОДЫ\2025 год\0_ПРОГНОЗ ДОХОДОВ 2026-2028\2_в минфин\"/>
    </mc:Choice>
  </mc:AlternateContent>
  <bookViews>
    <workbookView xWindow="360" yWindow="15" windowWidth="20955" windowHeight="9720"/>
  </bookViews>
  <sheets>
    <sheet name="Госпошлина прогноз" sheetId="1" r:id="rId1"/>
  </sheets>
  <definedNames>
    <definedName name="Print_Titles" localSheetId="0">'Госпошлина прогноз'!$5:$7</definedName>
    <definedName name="_xlnm.Print_Area" localSheetId="0">'Госпошлина прогноз'!$A$1:$O$43</definedName>
  </definedNames>
  <calcPr calcId="162913"/>
</workbook>
</file>

<file path=xl/calcChain.xml><?xml version="1.0" encoding="utf-8"?>
<calcChain xmlns="http://schemas.openxmlformats.org/spreadsheetml/2006/main">
  <c r="O13" i="1" l="1"/>
  <c r="N13" i="1"/>
  <c r="M13" i="1"/>
  <c r="M18" i="1"/>
  <c r="M17" i="1"/>
  <c r="N38" i="1" l="1"/>
  <c r="M38" i="1"/>
  <c r="J37" i="1"/>
  <c r="M36" i="1"/>
  <c r="J36" i="1"/>
  <c r="F36" i="1"/>
  <c r="F34" i="1" s="1"/>
  <c r="M35" i="1"/>
  <c r="J35" i="1"/>
  <c r="F35" i="1"/>
  <c r="O34" i="1"/>
  <c r="N34" i="1"/>
  <c r="M34" i="1"/>
  <c r="K34" i="1"/>
  <c r="J34" i="1"/>
  <c r="H34" i="1"/>
  <c r="C34" i="1"/>
  <c r="M33" i="1"/>
  <c r="J33" i="1"/>
  <c r="F33" i="1"/>
  <c r="M32" i="1"/>
  <c r="J32" i="1"/>
  <c r="J31" i="1" s="1"/>
  <c r="F32" i="1"/>
  <c r="O31" i="1"/>
  <c r="N31" i="1"/>
  <c r="M31" i="1"/>
  <c r="K31" i="1"/>
  <c r="H31" i="1"/>
  <c r="F31" i="1"/>
  <c r="C31" i="1"/>
  <c r="J30" i="1"/>
  <c r="F30" i="1"/>
  <c r="J29" i="1"/>
  <c r="J28" i="1" s="1"/>
  <c r="F29" i="1"/>
  <c r="O28" i="1"/>
  <c r="N28" i="1"/>
  <c r="M28" i="1"/>
  <c r="K28" i="1"/>
  <c r="H28" i="1"/>
  <c r="F28" i="1"/>
  <c r="F27" i="1"/>
  <c r="F26" i="1"/>
  <c r="F25" i="1" s="1"/>
  <c r="O25" i="1"/>
  <c r="N25" i="1"/>
  <c r="M25" i="1"/>
  <c r="K25" i="1"/>
  <c r="J25" i="1"/>
  <c r="H25" i="1"/>
  <c r="C25" i="1"/>
  <c r="M24" i="1"/>
  <c r="J24" i="1"/>
  <c r="J22" i="1" s="1"/>
  <c r="F24" i="1"/>
  <c r="M23" i="1"/>
  <c r="M22" i="1" s="1"/>
  <c r="J23" i="1"/>
  <c r="F23" i="1"/>
  <c r="F22" i="1" s="1"/>
  <c r="O22" i="1"/>
  <c r="N22" i="1"/>
  <c r="K22" i="1"/>
  <c r="H22" i="1"/>
  <c r="C22" i="1"/>
  <c r="C13" i="1" s="1"/>
  <c r="M21" i="1"/>
  <c r="J21" i="1"/>
  <c r="J19" i="1" s="1"/>
  <c r="F21" i="1"/>
  <c r="M20" i="1"/>
  <c r="M19" i="1" s="1"/>
  <c r="J20" i="1"/>
  <c r="F20" i="1"/>
  <c r="O19" i="1"/>
  <c r="N19" i="1"/>
  <c r="K19" i="1"/>
  <c r="H19" i="1"/>
  <c r="F19" i="1"/>
  <c r="C19" i="1"/>
  <c r="J18" i="1"/>
  <c r="F18" i="1"/>
  <c r="J17" i="1"/>
  <c r="J16" i="1" s="1"/>
  <c r="F17" i="1"/>
  <c r="O16" i="1"/>
  <c r="N16" i="1"/>
  <c r="M16" i="1"/>
  <c r="K16" i="1"/>
  <c r="K13" i="1" s="1"/>
  <c r="K38" i="1" s="1"/>
  <c r="H16" i="1"/>
  <c r="F16" i="1"/>
  <c r="C16" i="1"/>
  <c r="H13" i="1"/>
  <c r="H38" i="1" s="1"/>
  <c r="M12" i="1"/>
  <c r="J12" i="1"/>
  <c r="F12" i="1"/>
  <c r="M11" i="1"/>
  <c r="J11" i="1"/>
  <c r="F11" i="1"/>
  <c r="M10" i="1"/>
  <c r="J10" i="1"/>
  <c r="F10" i="1"/>
  <c r="O8" i="1"/>
  <c r="O38" i="1" s="1"/>
  <c r="F8" i="1"/>
  <c r="F38" i="1" s="1"/>
  <c r="C8" i="1"/>
  <c r="C38" i="1" s="1"/>
  <c r="J13" i="1" l="1"/>
  <c r="J38" i="1" s="1"/>
</calcChain>
</file>

<file path=xl/sharedStrings.xml><?xml version="1.0" encoding="utf-8"?>
<sst xmlns="http://schemas.openxmlformats.org/spreadsheetml/2006/main" count="66" uniqueCount="43">
  <si>
    <t>Приложение 2</t>
  </si>
  <si>
    <t>Расчет прогноза по администрируемым доходам</t>
  </si>
  <si>
    <t>Министерство образования Новосибирской области</t>
  </si>
  <si>
    <t>тыс. руб.</t>
  </si>
  <si>
    <t xml:space="preserve"> № п/п</t>
  </si>
  <si>
    <t>КБК</t>
  </si>
  <si>
    <t>2024 год</t>
  </si>
  <si>
    <t>2025 год</t>
  </si>
  <si>
    <t>Прогноз</t>
  </si>
  <si>
    <t>Кол-во организаций</t>
  </si>
  <si>
    <t>% роста к 2022 году</t>
  </si>
  <si>
    <t>Ставка, тыс. руб.</t>
  </si>
  <si>
    <t>Сумма по ставке  тыс. руб. в год</t>
  </si>
  <si>
    <t>Корректирующий коэффициент*</t>
  </si>
  <si>
    <t xml:space="preserve">Кол-во организаций </t>
  </si>
  <si>
    <t>Ожидаемые поступления, тыс. руб.</t>
  </si>
  <si>
    <t>136 1 08 07082 01 0000 110
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РФ, зачисляемая в бюджеты субъектов РФ</t>
  </si>
  <si>
    <t>Период выдачи</t>
  </si>
  <si>
    <t>с 01 января по 31 декабря</t>
  </si>
  <si>
    <t xml:space="preserve">136 1 08 07380 01 0000 110
Государственная пошлина за действия органов исполнительной власти субъектов РФ, связанные с государственной аккредитацией образовательных учреждений, осуществляемой в пределах переданных полномочий РФ в области образования </t>
  </si>
  <si>
    <t>Х</t>
  </si>
  <si>
    <t>2.1</t>
  </si>
  <si>
    <r>
      <rPr>
        <b/>
        <sz val="10"/>
        <rFont val="Times New Roman"/>
      </rPr>
      <t xml:space="preserve">Выдача бланка свидетельства о государственной аккредитации, в том числе:                                               </t>
    </r>
    <r>
      <rPr>
        <sz val="10"/>
        <color rgb="FF00B050"/>
        <rFont val="Times New Roman"/>
      </rPr>
      <t>(Предоставление государственной аккредитации, в том числе:)</t>
    </r>
  </si>
  <si>
    <t>Иные организации</t>
  </si>
  <si>
    <t xml:space="preserve">СПО </t>
  </si>
  <si>
    <t>2.2</t>
  </si>
  <si>
    <r>
      <t xml:space="preserve">Переоформление свидетельства о государственной аккредитации в связи с аккредитацией неаккредитованной образовательной программы, в том числе:  </t>
    </r>
    <r>
      <rPr>
        <i/>
        <sz val="10"/>
        <rFont val="Times New Roman"/>
      </rPr>
      <t>(Внесение изменений в сведения, содержащиеся в реестре аккредитованных организаций, в связи с проведением государственной аккредитации в отношении ранее не аккредитованных образовыательных программ)</t>
    </r>
  </si>
  <si>
    <t>2.3</t>
  </si>
  <si>
    <r>
      <t xml:space="preserve">Переоформление свидетельства о государственной аккредитации в других случаях, в том числе:                                            </t>
    </r>
    <r>
      <rPr>
        <i/>
        <sz val="10"/>
        <rFont val="Times New Roman"/>
      </rPr>
      <t>(Внесение изменений в сведения, содержащиеся в реестре аккредитованных организаций, на основании заявлений организаций, осуществляющих образовательную деятельность)</t>
    </r>
  </si>
  <si>
    <t>2.4</t>
  </si>
  <si>
    <r>
      <t xml:space="preserve">Переоформление свидетельства о государственной аккредитации в связи с изменением статуса, в том числе: </t>
    </r>
    <r>
      <rPr>
        <i/>
        <sz val="10"/>
        <rFont val="Times New Roman"/>
      </rPr>
      <t>(аккредитационный орган не оказывает данную услугу)</t>
    </r>
  </si>
  <si>
    <t>2.5</t>
  </si>
  <si>
    <r>
      <t xml:space="preserve">Выдача временного свидетельства о государственной аккредитации, в том числе:                                                </t>
    </r>
    <r>
      <rPr>
        <i/>
        <sz val="10"/>
        <rFont val="Times New Roman"/>
      </rPr>
      <t>(Предоставление временной государственной аккредитации, в том числе:)</t>
    </r>
  </si>
  <si>
    <t>2.6</t>
  </si>
  <si>
    <r>
      <t>Выдача свидетельства о государственной аккредитации при наличии временного, в том числе:</t>
    </r>
    <r>
      <rPr>
        <i/>
        <sz val="10"/>
        <rFont val="Times New Roman"/>
      </rPr>
      <t xml:space="preserve"> (аккредитационный орган не оказывает данную услугу)</t>
    </r>
  </si>
  <si>
    <t>2.7</t>
  </si>
  <si>
    <r>
      <t xml:space="preserve">Выдача свидетельства о государственной аккредитации при аккредитации укрупненной группы направлений и специальностей, в том числе: </t>
    </r>
    <r>
      <rPr>
        <i/>
        <sz val="10"/>
        <rFont val="Times New Roman"/>
      </rPr>
      <t>(аккредитационный орган не оказывает данную услугу)</t>
    </r>
  </si>
  <si>
    <t>3.</t>
  </si>
  <si>
    <t xml:space="preserve">136 1 08 07390 01 0000 110
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РФ в области образования </t>
  </si>
  <si>
    <t>ВСЕГО:</t>
  </si>
  <si>
    <t>x</t>
  </si>
  <si>
    <t>Министр образования Новосибирской области</t>
  </si>
  <si>
    <t>М.Н. Жафярова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</si>
</sst>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_-;\-* #,##0.00_-;_-* &quot;-&quot;??_-;_-@_-"/>
    <numFmt numFmtId="164" formatCode="_-* #,##0&quot;р.&quot;_-;\-* #,##0&quot;р.&quot;_-;_-* &quot;-&quot;&quot;р.&quot;_-;_-@_-"/>
    <numFmt numFmtId="165" formatCode="_-* #,##0.00&quot;р.&quot;_-;\-* #,##0.00&quot;р.&quot;_-;_-* &quot;-&quot;??&quot;р.&quot;_-;_-@_-"/>
    <numFmt numFmtId="166" formatCode="_-* #,##0_р_._-;\-* #,##0_р_._-;_-* &quot;-&quot;_р_._-;_-@_-"/>
    <numFmt numFmtId="167" formatCode="0.0"/>
    <numFmt numFmtId="168" formatCode="_-* #,##0.0_р_._-;\-* #,##0.0_р_._-;_-* &quot;-&quot;??_р_._-;_-@_-"/>
    <numFmt numFmtId="169" formatCode="#,##0_ ;\-#,##0\ "/>
    <numFmt numFmtId="170" formatCode="_-* #,##0.000000\ _₽_-;\-* #,##0.000000\ _₽_-;_-* &quot;-&quot;?\ _₽_-;_-@_-"/>
    <numFmt numFmtId="171" formatCode="0.000"/>
    <numFmt numFmtId="172" formatCode="#,##0.0_ ;\-#,##0.0\ "/>
    <numFmt numFmtId="173" formatCode="_-* #,##0_р_._-;\-* #,##0_р_._-;_-* &quot;-&quot;??_р_._-;_-@_-"/>
  </numFmts>
  <fonts count="20" x14ac:knownFonts="1">
    <font>
      <sz val="10"/>
      <color theme="1"/>
      <name val="Arial Cyr"/>
    </font>
    <font>
      <sz val="11"/>
      <color rgb="FF006100"/>
      <name val="Calibri"/>
      <scheme val="minor"/>
    </font>
    <font>
      <sz val="10"/>
      <name val="Times New Roman"/>
    </font>
    <font>
      <sz val="12"/>
      <color theme="1"/>
      <name val="Times New Roman"/>
    </font>
    <font>
      <sz val="14"/>
      <name val="Times New Roman"/>
    </font>
    <font>
      <b/>
      <sz val="14"/>
      <name val="Times New Roman"/>
    </font>
    <font>
      <sz val="11"/>
      <name val="Times New Roman"/>
    </font>
    <font>
      <sz val="12"/>
      <name val="Times New Roman"/>
    </font>
    <font>
      <sz val="9"/>
      <name val="Times New Roman"/>
    </font>
    <font>
      <b/>
      <sz val="10"/>
      <name val="Times New Roman"/>
    </font>
    <font>
      <b/>
      <sz val="13"/>
      <name val="Times New Roman"/>
    </font>
    <font>
      <b/>
      <i/>
      <sz val="10"/>
      <name val="Times New Roman"/>
    </font>
    <font>
      <b/>
      <i/>
      <sz val="14"/>
      <color indexed="2"/>
      <name val="Times New Roman"/>
    </font>
    <font>
      <i/>
      <sz val="10"/>
      <name val="Times New Roman"/>
    </font>
    <font>
      <b/>
      <i/>
      <sz val="14"/>
      <name val="Times New Roman"/>
    </font>
    <font>
      <sz val="10"/>
      <color theme="1"/>
      <name val="Arial Cyr"/>
    </font>
    <font>
      <sz val="10"/>
      <color rgb="FF00B050"/>
      <name val="Times New Roman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164" fontId="15" fillId="0" borderId="0"/>
    <xf numFmtId="165" fontId="15" fillId="0" borderId="0"/>
    <xf numFmtId="43" fontId="15" fillId="0" borderId="0" applyFont="0" applyFill="0" applyBorder="0" applyProtection="0"/>
    <xf numFmtId="166" fontId="15" fillId="0" borderId="0"/>
    <xf numFmtId="0" fontId="1" fillId="2" borderId="0"/>
  </cellStyleXfs>
  <cellXfs count="13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167" fontId="11" fillId="0" borderId="0" xfId="0" applyNumberFormat="1" applyFont="1" applyAlignment="1">
      <alignment horizontal="right" vertical="center" wrapText="1"/>
    </xf>
    <xf numFmtId="0" fontId="14" fillId="0" borderId="0" xfId="0" applyFont="1" applyAlignment="1">
      <alignment horizontal="center" vertical="center"/>
    </xf>
    <xf numFmtId="170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4" borderId="0" xfId="0" applyFill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9" fillId="4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7" fillId="0" borderId="0" xfId="0" applyFont="1" applyAlignment="1">
      <alignment horizontal="left" wrapText="1"/>
    </xf>
    <xf numFmtId="0" fontId="18" fillId="0" borderId="31" xfId="0" applyFont="1" applyBorder="1" applyAlignment="1">
      <alignment horizontal="center" vertical="center"/>
    </xf>
    <xf numFmtId="0" fontId="18" fillId="0" borderId="31" xfId="0" applyFont="1" applyBorder="1"/>
    <xf numFmtId="0" fontId="17" fillId="0" borderId="31" xfId="0" applyFont="1" applyBorder="1"/>
    <xf numFmtId="0" fontId="17" fillId="0" borderId="0" xfId="0" applyFont="1"/>
    <xf numFmtId="0" fontId="19" fillId="0" borderId="0" xfId="0" applyFont="1"/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 vertical="center"/>
    </xf>
    <xf numFmtId="0" fontId="17" fillId="0" borderId="0" xfId="0" applyFont="1" applyAlignment="1"/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top" wrapText="1"/>
    </xf>
    <xf numFmtId="49" fontId="11" fillId="0" borderId="17" xfId="0" applyNumberFormat="1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left" vertical="center" wrapText="1"/>
    </xf>
    <xf numFmtId="167" fontId="11" fillId="0" borderId="18" xfId="0" applyNumberFormat="1" applyFont="1" applyFill="1" applyBorder="1" applyAlignment="1">
      <alignment horizontal="center" vertical="center" wrapText="1"/>
    </xf>
    <xf numFmtId="167" fontId="11" fillId="0" borderId="19" xfId="0" applyNumberFormat="1" applyFont="1" applyFill="1" applyBorder="1" applyAlignment="1">
      <alignment horizontal="center" vertical="center" wrapText="1"/>
    </xf>
    <xf numFmtId="1" fontId="11" fillId="0" borderId="17" xfId="0" applyNumberFormat="1" applyFont="1" applyFill="1" applyBorder="1" applyAlignment="1">
      <alignment horizontal="center" vertical="center" wrapText="1"/>
    </xf>
    <xf numFmtId="167" fontId="11" fillId="0" borderId="18" xfId="0" applyNumberFormat="1" applyFont="1" applyFill="1" applyBorder="1" applyAlignment="1">
      <alignment horizontal="right" vertical="center" wrapText="1"/>
    </xf>
    <xf numFmtId="167" fontId="11" fillId="0" borderId="20" xfId="0" applyNumberFormat="1" applyFont="1" applyFill="1" applyBorder="1" applyAlignment="1">
      <alignment horizontal="right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left" vertical="center" wrapText="1"/>
    </xf>
    <xf numFmtId="1" fontId="2" fillId="0" borderId="22" xfId="0" applyNumberFormat="1" applyFont="1" applyFill="1" applyBorder="1" applyAlignment="1">
      <alignment horizontal="center" vertical="center" wrapText="1"/>
    </xf>
    <xf numFmtId="167" fontId="2" fillId="0" borderId="22" xfId="0" applyNumberFormat="1" applyFont="1" applyFill="1" applyBorder="1" applyAlignment="1">
      <alignment horizontal="center" vertical="center" wrapText="1"/>
    </xf>
    <xf numFmtId="167" fontId="2" fillId="0" borderId="22" xfId="0" applyNumberFormat="1" applyFont="1" applyFill="1" applyBorder="1" applyAlignment="1">
      <alignment horizontal="center" vertical="center"/>
    </xf>
    <xf numFmtId="167" fontId="2" fillId="0" borderId="23" xfId="0" applyNumberFormat="1" applyFont="1" applyFill="1" applyBorder="1" applyAlignment="1">
      <alignment horizontal="center" vertical="center" wrapText="1"/>
    </xf>
    <xf numFmtId="167" fontId="2" fillId="0" borderId="21" xfId="0" applyNumberFormat="1" applyFont="1" applyFill="1" applyBorder="1" applyAlignment="1">
      <alignment horizontal="center" vertical="center"/>
    </xf>
    <xf numFmtId="167" fontId="2" fillId="0" borderId="22" xfId="0" applyNumberFormat="1" applyFont="1" applyFill="1" applyBorder="1" applyAlignment="1">
      <alignment horizontal="right" vertical="center" wrapText="1"/>
    </xf>
    <xf numFmtId="167" fontId="2" fillId="0" borderId="24" xfId="0" applyNumberFormat="1" applyFont="1" applyFill="1" applyBorder="1" applyAlignment="1">
      <alignment horizontal="right" vertical="center" wrapText="1"/>
    </xf>
    <xf numFmtId="0" fontId="2" fillId="0" borderId="22" xfId="0" applyFont="1" applyFill="1" applyBorder="1" applyAlignment="1">
      <alignment horizontal="center" vertical="center"/>
    </xf>
    <xf numFmtId="0" fontId="2" fillId="0" borderId="22" xfId="0" applyFont="1" applyFill="1" applyBorder="1"/>
    <xf numFmtId="1" fontId="2" fillId="0" borderId="21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left" vertical="center" wrapText="1"/>
    </xf>
    <xf numFmtId="1" fontId="11" fillId="0" borderId="22" xfId="0" applyNumberFormat="1" applyFont="1" applyFill="1" applyBorder="1" applyAlignment="1">
      <alignment horizontal="center" vertical="center" wrapText="1"/>
    </xf>
    <xf numFmtId="167" fontId="11" fillId="0" borderId="22" xfId="0" applyNumberFormat="1" applyFont="1" applyFill="1" applyBorder="1" applyAlignment="1">
      <alignment horizontal="center" vertical="center" wrapText="1"/>
    </xf>
    <xf numFmtId="167" fontId="13" fillId="0" borderId="22" xfId="0" applyNumberFormat="1" applyFont="1" applyFill="1" applyBorder="1" applyAlignment="1">
      <alignment horizontal="center" vertical="center" wrapText="1"/>
    </xf>
    <xf numFmtId="168" fontId="11" fillId="0" borderId="22" xfId="4" applyNumberFormat="1" applyFont="1" applyFill="1" applyBorder="1" applyAlignment="1">
      <alignment horizontal="center" vertical="center" wrapText="1"/>
    </xf>
    <xf numFmtId="168" fontId="11" fillId="0" borderId="22" xfId="5" applyNumberFormat="1" applyFont="1" applyFill="1" applyBorder="1" applyAlignment="1">
      <alignment horizontal="center" vertical="center" wrapText="1"/>
    </xf>
    <xf numFmtId="167" fontId="11" fillId="0" borderId="23" xfId="5" applyNumberFormat="1" applyFont="1" applyFill="1" applyBorder="1" applyAlignment="1">
      <alignment horizontal="center" vertical="center" wrapText="1"/>
    </xf>
    <xf numFmtId="169" fontId="11" fillId="0" borderId="21" xfId="4" applyNumberFormat="1" applyFont="1" applyFill="1" applyBorder="1" applyAlignment="1">
      <alignment horizontal="center" vertical="center" wrapText="1"/>
    </xf>
    <xf numFmtId="168" fontId="11" fillId="0" borderId="22" xfId="4" applyNumberFormat="1" applyFont="1" applyFill="1" applyBorder="1" applyAlignment="1">
      <alignment horizontal="right" vertical="center" wrapText="1"/>
    </xf>
    <xf numFmtId="168" fontId="11" fillId="0" borderId="24" xfId="4" applyNumberFormat="1" applyFont="1" applyFill="1" applyBorder="1" applyAlignment="1">
      <alignment horizontal="right" vertical="center" wrapText="1"/>
    </xf>
    <xf numFmtId="167" fontId="2" fillId="0" borderId="21" xfId="0" applyNumberFormat="1" applyFont="1" applyFill="1" applyBorder="1" applyAlignment="1">
      <alignment horizontal="center" vertical="center" wrapText="1"/>
    </xf>
    <xf numFmtId="167" fontId="2" fillId="0" borderId="24" xfId="0" applyNumberFormat="1" applyFont="1" applyFill="1" applyBorder="1" applyAlignment="1">
      <alignment horizontal="center" vertical="center"/>
    </xf>
    <xf numFmtId="49" fontId="2" fillId="0" borderId="21" xfId="0" applyNumberFormat="1" applyFont="1" applyFill="1" applyBorder="1" applyAlignment="1">
      <alignment horizontal="center" vertical="center"/>
    </xf>
    <xf numFmtId="1" fontId="2" fillId="0" borderId="22" xfId="0" applyNumberFormat="1" applyFont="1" applyFill="1" applyBorder="1" applyAlignment="1">
      <alignment horizontal="center" vertical="center"/>
    </xf>
    <xf numFmtId="167" fontId="2" fillId="0" borderId="23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165" fontId="9" fillId="0" borderId="22" xfId="1" applyNumberFormat="1" applyFont="1" applyFill="1" applyBorder="1" applyAlignment="1">
      <alignment horizontal="left" vertical="center" wrapText="1"/>
    </xf>
    <xf numFmtId="1" fontId="9" fillId="0" borderId="22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Alignment="1">
      <alignment horizontal="center" vertical="center"/>
    </xf>
    <xf numFmtId="167" fontId="9" fillId="0" borderId="22" xfId="0" applyNumberFormat="1" applyFont="1" applyFill="1" applyBorder="1" applyAlignment="1">
      <alignment horizontal="center" vertical="center"/>
    </xf>
    <xf numFmtId="167" fontId="9" fillId="0" borderId="0" xfId="5" applyNumberFormat="1" applyFont="1" applyFill="1" applyAlignment="1">
      <alignment horizontal="center" vertical="center"/>
    </xf>
    <xf numFmtId="1" fontId="9" fillId="0" borderId="21" xfId="0" applyNumberFormat="1" applyFont="1" applyFill="1" applyBorder="1" applyAlignment="1">
      <alignment horizontal="center" vertical="center"/>
    </xf>
    <xf numFmtId="167" fontId="9" fillId="0" borderId="0" xfId="0" applyNumberFormat="1" applyFont="1" applyFill="1" applyBorder="1" applyAlignment="1">
      <alignment horizontal="center" vertical="center"/>
    </xf>
    <xf numFmtId="168" fontId="9" fillId="0" borderId="22" xfId="4" applyNumberFormat="1" applyFont="1" applyFill="1" applyBorder="1" applyAlignment="1">
      <alignment horizontal="center" vertical="center"/>
    </xf>
    <xf numFmtId="168" fontId="9" fillId="0" borderId="0" xfId="4" applyNumberFormat="1" applyFont="1" applyFill="1" applyBorder="1" applyAlignment="1">
      <alignment horizontal="center" vertical="center"/>
    </xf>
    <xf numFmtId="168" fontId="9" fillId="0" borderId="24" xfId="4" applyNumberFormat="1" applyFont="1" applyFill="1" applyBorder="1" applyAlignment="1">
      <alignment horizontal="center" vertical="center"/>
    </xf>
    <xf numFmtId="171" fontId="2" fillId="0" borderId="22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1" fontId="9" fillId="0" borderId="18" xfId="0" applyNumberFormat="1" applyFont="1" applyFill="1" applyBorder="1" applyAlignment="1">
      <alignment horizontal="center" vertical="center"/>
    </xf>
    <xf numFmtId="167" fontId="9" fillId="0" borderId="18" xfId="0" applyNumberFormat="1" applyFont="1" applyFill="1" applyBorder="1" applyAlignment="1">
      <alignment horizontal="center" vertical="center"/>
    </xf>
    <xf numFmtId="167" fontId="9" fillId="0" borderId="17" xfId="0" applyNumberFormat="1" applyFont="1" applyFill="1" applyBorder="1" applyAlignment="1">
      <alignment horizontal="center" vertical="center"/>
    </xf>
    <xf numFmtId="167" fontId="9" fillId="0" borderId="20" xfId="0" applyNumberFormat="1" applyFont="1" applyFill="1" applyBorder="1" applyAlignment="1">
      <alignment horizontal="center" vertical="center"/>
    </xf>
    <xf numFmtId="167" fontId="9" fillId="0" borderId="17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167" fontId="2" fillId="0" borderId="24" xfId="0" applyNumberFormat="1" applyFont="1" applyFill="1" applyBorder="1" applyAlignment="1">
      <alignment horizontal="center" vertical="center" wrapText="1"/>
    </xf>
    <xf numFmtId="49" fontId="9" fillId="0" borderId="25" xfId="0" applyNumberFormat="1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left" vertical="center" wrapText="1"/>
    </xf>
    <xf numFmtId="1" fontId="2" fillId="0" borderId="0" xfId="0" applyNumberFormat="1" applyFont="1" applyFill="1" applyAlignment="1">
      <alignment horizontal="center" vertical="center"/>
    </xf>
    <xf numFmtId="167" fontId="9" fillId="0" borderId="26" xfId="0" applyNumberFormat="1" applyFont="1" applyFill="1" applyBorder="1" applyAlignment="1">
      <alignment horizontal="center" vertical="center" wrapText="1"/>
    </xf>
    <xf numFmtId="167" fontId="2" fillId="0" borderId="26" xfId="0" applyNumberFormat="1" applyFont="1" applyFill="1" applyBorder="1" applyAlignment="1">
      <alignment horizontal="center" vertical="center" wrapText="1"/>
    </xf>
    <xf numFmtId="168" fontId="11" fillId="0" borderId="0" xfId="4" applyNumberFormat="1" applyFont="1" applyFill="1" applyAlignment="1">
      <alignment horizontal="center" vertical="center" wrapText="1"/>
    </xf>
    <xf numFmtId="167" fontId="11" fillId="0" borderId="26" xfId="0" applyNumberFormat="1" applyFont="1" applyFill="1" applyBorder="1" applyAlignment="1">
      <alignment horizontal="center" vertical="center" wrapText="1"/>
    </xf>
    <xf numFmtId="168" fontId="13" fillId="0" borderId="26" xfId="5" applyNumberFormat="1" applyFont="1" applyFill="1" applyBorder="1" applyAlignment="1">
      <alignment horizontal="center" vertical="center" wrapText="1"/>
    </xf>
    <xf numFmtId="167" fontId="13" fillId="0" borderId="26" xfId="0" applyNumberFormat="1" applyFont="1" applyFill="1" applyBorder="1" applyAlignment="1">
      <alignment horizontal="center" vertical="center" wrapText="1"/>
    </xf>
    <xf numFmtId="168" fontId="13" fillId="0" borderId="27" xfId="4" applyNumberFormat="1" applyFont="1" applyFill="1" applyBorder="1" applyAlignment="1">
      <alignment horizontal="center" vertical="center" wrapText="1"/>
    </xf>
    <xf numFmtId="167" fontId="13" fillId="0" borderId="9" xfId="0" applyNumberFormat="1" applyFont="1" applyFill="1" applyBorder="1" applyAlignment="1">
      <alignment horizontal="center" vertical="center" wrapText="1"/>
    </xf>
    <xf numFmtId="172" fontId="11" fillId="0" borderId="9" xfId="3" applyNumberFormat="1" applyFont="1" applyFill="1" applyBorder="1" applyAlignment="1">
      <alignment horizontal="center" vertical="center" wrapText="1"/>
    </xf>
    <xf numFmtId="172" fontId="11" fillId="0" borderId="28" xfId="3" applyNumberFormat="1" applyFont="1" applyFill="1" applyBorder="1" applyAlignment="1">
      <alignment horizontal="center" vertical="center" wrapText="1"/>
    </xf>
    <xf numFmtId="168" fontId="9" fillId="0" borderId="29" xfId="4" applyNumberFormat="1" applyFont="1" applyFill="1" applyBorder="1" applyAlignment="1">
      <alignment horizontal="center" vertical="center" wrapText="1"/>
    </xf>
    <xf numFmtId="168" fontId="9" fillId="0" borderId="30" xfId="4" applyNumberFormat="1" applyFont="1" applyFill="1" applyBorder="1" applyAlignment="1">
      <alignment horizontal="center" vertical="center" wrapText="1"/>
    </xf>
    <xf numFmtId="173" fontId="9" fillId="0" borderId="14" xfId="4" applyNumberFormat="1" applyFont="1" applyFill="1" applyBorder="1" applyAlignment="1">
      <alignment horizontal="center" vertical="center"/>
    </xf>
    <xf numFmtId="168" fontId="9" fillId="0" borderId="14" xfId="4" applyNumberFormat="1" applyFont="1" applyFill="1" applyBorder="1" applyAlignment="1">
      <alignment horizontal="center" vertical="center"/>
    </xf>
    <xf numFmtId="173" fontId="9" fillId="0" borderId="14" xfId="5" applyNumberFormat="1" applyFont="1" applyFill="1" applyBorder="1" applyAlignment="1">
      <alignment horizontal="center" vertical="center"/>
    </xf>
    <xf numFmtId="168" fontId="9" fillId="0" borderId="14" xfId="5" applyNumberFormat="1" applyFont="1" applyFill="1" applyBorder="1" applyAlignment="1">
      <alignment horizontal="center" vertical="center"/>
    </xf>
    <xf numFmtId="168" fontId="9" fillId="0" borderId="15" xfId="5" applyNumberFormat="1" applyFont="1" applyFill="1" applyBorder="1" applyAlignment="1">
      <alignment horizontal="center" vertical="center"/>
    </xf>
    <xf numFmtId="173" fontId="9" fillId="0" borderId="13" xfId="4" applyNumberFormat="1" applyFont="1" applyFill="1" applyBorder="1" applyAlignment="1">
      <alignment horizontal="center" vertical="center"/>
    </xf>
    <xf numFmtId="168" fontId="9" fillId="0" borderId="16" xfId="4" applyNumberFormat="1" applyFont="1" applyFill="1" applyBorder="1" applyAlignment="1">
      <alignment horizontal="center" vertical="center"/>
    </xf>
  </cellXfs>
  <cellStyles count="6">
    <cellStyle name="Денежный [0]" xfId="1" builtinId="7"/>
    <cellStyle name="Денежный 2" xfId="2"/>
    <cellStyle name="Обычный" xfId="0" builtinId="0"/>
    <cellStyle name="Финансовый" xfId="3" builtinId="3"/>
    <cellStyle name="Финансовый [0]" xfId="4" builtinId="6"/>
    <cellStyle name="Хороший" xfId="5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49"/>
  <sheetViews>
    <sheetView tabSelected="1" view="pageBreakPreview" topLeftCell="A19" zoomScale="60" zoomScaleNormal="100" workbookViewId="0">
      <selection activeCell="F13" sqref="F13"/>
    </sheetView>
  </sheetViews>
  <sheetFormatPr defaultRowHeight="12.75" customHeight="1" x14ac:dyDescent="0.2"/>
  <cols>
    <col min="1" max="1" width="4" style="1" customWidth="1"/>
    <col min="2" max="2" width="49" style="2" customWidth="1"/>
    <col min="3" max="3" width="9.5703125" style="1" customWidth="1"/>
    <col min="4" max="4" width="6.42578125" style="1" hidden="1" customWidth="1"/>
    <col min="5" max="5" width="6.85546875" style="3" customWidth="1"/>
    <col min="6" max="6" width="9.28515625" style="3" customWidth="1"/>
    <col min="7" max="7" width="7.140625" style="1" customWidth="1"/>
    <col min="8" max="8" width="9.28515625" style="3" bestFit="1" customWidth="1"/>
    <col min="9" max="9" width="6.85546875" style="1" customWidth="1"/>
    <col min="10" max="10" width="10.7109375" style="3" customWidth="1"/>
    <col min="11" max="11" width="9.42578125" style="3" customWidth="1"/>
    <col min="12" max="12" width="6.85546875" style="1" customWidth="1"/>
    <col min="13" max="13" width="10.7109375" style="1" customWidth="1"/>
    <col min="14" max="14" width="10" style="1" customWidth="1"/>
    <col min="15" max="15" width="10.42578125" style="1" bestFit="1" customWidth="1"/>
    <col min="16" max="16" width="9.140625" style="1" customWidth="1"/>
    <col min="17" max="17" width="18.7109375" style="1" customWidth="1"/>
    <col min="18" max="18" width="12.28515625" style="1" customWidth="1"/>
    <col min="19" max="257" width="9.140625" style="1" customWidth="1"/>
  </cols>
  <sheetData>
    <row r="1" spans="1:18" ht="15.75" x14ac:dyDescent="0.25">
      <c r="M1" s="4"/>
      <c r="N1" s="24" t="s">
        <v>0</v>
      </c>
      <c r="O1" s="24"/>
    </row>
    <row r="2" spans="1:18" s="5" customFormat="1" ht="18.75" x14ac:dyDescent="0.3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</row>
    <row r="3" spans="1:18" s="6" customFormat="1" ht="15.75" x14ac:dyDescent="0.25">
      <c r="A3" s="26" t="s">
        <v>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8" s="6" customFormat="1" ht="17.25" customHeight="1" x14ac:dyDescent="0.25">
      <c r="A4" s="7"/>
      <c r="B4" s="8"/>
      <c r="C4" s="27"/>
      <c r="D4" s="27"/>
      <c r="E4" s="27"/>
      <c r="F4" s="27"/>
      <c r="G4" s="28"/>
      <c r="H4" s="28"/>
      <c r="I4" s="28"/>
      <c r="J4" s="28"/>
      <c r="K4" s="9"/>
      <c r="L4" s="7"/>
      <c r="M4" s="7"/>
      <c r="N4" s="7"/>
      <c r="O4" s="7" t="s">
        <v>3</v>
      </c>
    </row>
    <row r="5" spans="1:18" s="10" customFormat="1" ht="15.75" customHeight="1" x14ac:dyDescent="0.2">
      <c r="A5" s="38" t="s">
        <v>4</v>
      </c>
      <c r="B5" s="39" t="s">
        <v>5</v>
      </c>
      <c r="C5" s="40" t="s">
        <v>6</v>
      </c>
      <c r="D5" s="40"/>
      <c r="E5" s="40"/>
      <c r="F5" s="40"/>
      <c r="G5" s="40" t="s">
        <v>7</v>
      </c>
      <c r="H5" s="40"/>
      <c r="I5" s="40"/>
      <c r="J5" s="41"/>
      <c r="K5" s="42" t="s">
        <v>8</v>
      </c>
      <c r="L5" s="43"/>
      <c r="M5" s="43"/>
      <c r="N5" s="43"/>
      <c r="O5" s="44"/>
    </row>
    <row r="6" spans="1:18" s="10" customFormat="1" ht="60.75" customHeight="1" x14ac:dyDescent="0.2">
      <c r="A6" s="45"/>
      <c r="B6" s="46"/>
      <c r="C6" s="47" t="s">
        <v>9</v>
      </c>
      <c r="D6" s="47" t="s">
        <v>10</v>
      </c>
      <c r="E6" s="47" t="s">
        <v>11</v>
      </c>
      <c r="F6" s="47" t="s">
        <v>12</v>
      </c>
      <c r="G6" s="48" t="s">
        <v>13</v>
      </c>
      <c r="H6" s="47" t="s">
        <v>14</v>
      </c>
      <c r="I6" s="47" t="s">
        <v>11</v>
      </c>
      <c r="J6" s="49" t="s">
        <v>15</v>
      </c>
      <c r="K6" s="50" t="s">
        <v>14</v>
      </c>
      <c r="L6" s="47" t="s">
        <v>11</v>
      </c>
      <c r="M6" s="51">
        <v>2026</v>
      </c>
      <c r="N6" s="51">
        <v>2027</v>
      </c>
      <c r="O6" s="52">
        <v>2028</v>
      </c>
      <c r="Q6" s="11"/>
    </row>
    <row r="7" spans="1:18" x14ac:dyDescent="0.2">
      <c r="A7" s="53">
        <v>1</v>
      </c>
      <c r="B7" s="54">
        <v>2</v>
      </c>
      <c r="C7" s="54">
        <v>3</v>
      </c>
      <c r="D7" s="54">
        <v>4</v>
      </c>
      <c r="E7" s="55">
        <v>5</v>
      </c>
      <c r="F7" s="55">
        <v>6</v>
      </c>
      <c r="G7" s="54">
        <v>7</v>
      </c>
      <c r="H7" s="55">
        <v>8</v>
      </c>
      <c r="I7" s="54">
        <v>9</v>
      </c>
      <c r="J7" s="56">
        <v>10</v>
      </c>
      <c r="K7" s="57">
        <v>11</v>
      </c>
      <c r="L7" s="54">
        <v>12</v>
      </c>
      <c r="M7" s="54">
        <v>13</v>
      </c>
      <c r="N7" s="54">
        <v>14</v>
      </c>
      <c r="O7" s="58">
        <v>15</v>
      </c>
    </row>
    <row r="8" spans="1:18" s="12" customFormat="1" ht="81" x14ac:dyDescent="0.2">
      <c r="A8" s="59">
        <v>1</v>
      </c>
      <c r="B8" s="60" t="s">
        <v>16</v>
      </c>
      <c r="C8" s="61">
        <f>SUM(C10:C12)</f>
        <v>0</v>
      </c>
      <c r="D8" s="61"/>
      <c r="E8" s="61"/>
      <c r="F8" s="61">
        <f>SUM(F10:F12)</f>
        <v>0</v>
      </c>
      <c r="G8" s="61"/>
      <c r="H8" s="61">
        <v>0</v>
      </c>
      <c r="I8" s="61"/>
      <c r="J8" s="62">
        <v>0</v>
      </c>
      <c r="K8" s="63">
        <v>0</v>
      </c>
      <c r="L8" s="64"/>
      <c r="M8" s="64">
        <v>0</v>
      </c>
      <c r="N8" s="64">
        <v>0</v>
      </c>
      <c r="O8" s="65">
        <f>SUM(O10:O12)</f>
        <v>0</v>
      </c>
      <c r="Q8" s="13"/>
    </row>
    <row r="9" spans="1:18" s="3" customFormat="1" x14ac:dyDescent="0.2">
      <c r="A9" s="66"/>
      <c r="B9" s="67" t="s">
        <v>17</v>
      </c>
      <c r="C9" s="68"/>
      <c r="D9" s="69"/>
      <c r="E9" s="70"/>
      <c r="F9" s="69"/>
      <c r="G9" s="69"/>
      <c r="H9" s="70"/>
      <c r="I9" s="70"/>
      <c r="J9" s="71"/>
      <c r="K9" s="72"/>
      <c r="L9" s="70"/>
      <c r="M9" s="73"/>
      <c r="N9" s="73"/>
      <c r="O9" s="74"/>
    </row>
    <row r="10" spans="1:18" s="3" customFormat="1" x14ac:dyDescent="0.2">
      <c r="A10" s="66"/>
      <c r="B10" s="67" t="s">
        <v>18</v>
      </c>
      <c r="C10" s="75">
        <v>0</v>
      </c>
      <c r="D10" s="69"/>
      <c r="E10" s="75"/>
      <c r="F10" s="69">
        <f t="shared" ref="F10:F12" si="0">C10*E10</f>
        <v>0</v>
      </c>
      <c r="G10" s="69"/>
      <c r="H10" s="68">
        <v>0</v>
      </c>
      <c r="I10" s="76"/>
      <c r="J10" s="71">
        <f t="shared" ref="J10:J12" si="1">H10*I10</f>
        <v>0</v>
      </c>
      <c r="K10" s="77">
        <v>0</v>
      </c>
      <c r="L10" s="76"/>
      <c r="M10" s="73">
        <f t="shared" ref="M10:M12" si="2">K10*L10</f>
        <v>0</v>
      </c>
      <c r="N10" s="73">
        <v>0</v>
      </c>
      <c r="O10" s="74">
        <v>0</v>
      </c>
    </row>
    <row r="11" spans="1:18" s="3" customFormat="1" x14ac:dyDescent="0.2">
      <c r="A11" s="66"/>
      <c r="B11" s="67" t="s">
        <v>18</v>
      </c>
      <c r="C11" s="75">
        <v>0</v>
      </c>
      <c r="D11" s="69"/>
      <c r="E11" s="75"/>
      <c r="F11" s="69">
        <f t="shared" si="0"/>
        <v>0</v>
      </c>
      <c r="G11" s="69"/>
      <c r="H11" s="68">
        <v>0</v>
      </c>
      <c r="I11" s="76"/>
      <c r="J11" s="71">
        <f t="shared" si="1"/>
        <v>0</v>
      </c>
      <c r="K11" s="77">
        <v>0</v>
      </c>
      <c r="L11" s="76"/>
      <c r="M11" s="73">
        <f t="shared" si="2"/>
        <v>0</v>
      </c>
      <c r="N11" s="73">
        <v>0</v>
      </c>
      <c r="O11" s="74">
        <v>0</v>
      </c>
    </row>
    <row r="12" spans="1:18" s="3" customFormat="1" x14ac:dyDescent="0.2">
      <c r="A12" s="66"/>
      <c r="B12" s="67" t="s">
        <v>18</v>
      </c>
      <c r="C12" s="75">
        <v>0</v>
      </c>
      <c r="D12" s="69"/>
      <c r="E12" s="75"/>
      <c r="F12" s="69">
        <f t="shared" si="0"/>
        <v>0</v>
      </c>
      <c r="G12" s="69"/>
      <c r="H12" s="68">
        <v>0</v>
      </c>
      <c r="I12" s="76"/>
      <c r="J12" s="71">
        <f t="shared" si="1"/>
        <v>0</v>
      </c>
      <c r="K12" s="77">
        <v>0</v>
      </c>
      <c r="L12" s="76"/>
      <c r="M12" s="73">
        <f t="shared" si="2"/>
        <v>0</v>
      </c>
      <c r="N12" s="73">
        <v>0</v>
      </c>
      <c r="O12" s="74">
        <v>0</v>
      </c>
    </row>
    <row r="13" spans="1:18" s="12" customFormat="1" ht="90" customHeight="1" x14ac:dyDescent="0.2">
      <c r="A13" s="78">
        <v>2</v>
      </c>
      <c r="B13" s="79" t="s">
        <v>19</v>
      </c>
      <c r="C13" s="80">
        <f>C16+C19+C22+C25+C28+C31+C34</f>
        <v>18</v>
      </c>
      <c r="D13" s="81"/>
      <c r="E13" s="82" t="s">
        <v>20</v>
      </c>
      <c r="F13" s="83">
        <v>248.9</v>
      </c>
      <c r="G13" s="81"/>
      <c r="H13" s="84">
        <f>H16+H19+H22+H25+H28+H31+H34</f>
        <v>53</v>
      </c>
      <c r="I13" s="82" t="s">
        <v>20</v>
      </c>
      <c r="J13" s="85">
        <f>J16+J19+J22+J25+J28+J31+J34</f>
        <v>595</v>
      </c>
      <c r="K13" s="86">
        <f>K16+K19+K22+K25+K28+K31+K34</f>
        <v>41</v>
      </c>
      <c r="L13" s="82" t="s">
        <v>20</v>
      </c>
      <c r="M13" s="87">
        <f>M16+M19+M22+M25+M28+M31+M34</f>
        <v>583</v>
      </c>
      <c r="N13" s="87">
        <f t="shared" ref="N13:O13" si="3">N16+N19+N22+N25+N28+N31+N34</f>
        <v>603</v>
      </c>
      <c r="O13" s="88">
        <f t="shared" si="3"/>
        <v>545</v>
      </c>
      <c r="P13" s="14"/>
      <c r="Q13" s="15"/>
      <c r="R13" s="16"/>
    </row>
    <row r="14" spans="1:18" s="3" customFormat="1" x14ac:dyDescent="0.2">
      <c r="A14" s="66"/>
      <c r="B14" s="67" t="s">
        <v>17</v>
      </c>
      <c r="C14" s="68"/>
      <c r="D14" s="69"/>
      <c r="E14" s="69"/>
      <c r="F14" s="69"/>
      <c r="G14" s="69"/>
      <c r="H14" s="69"/>
      <c r="I14" s="69"/>
      <c r="J14" s="71"/>
      <c r="K14" s="89"/>
      <c r="L14" s="69"/>
      <c r="M14" s="69"/>
      <c r="N14" s="69"/>
      <c r="O14" s="90"/>
    </row>
    <row r="15" spans="1:18" s="3" customFormat="1" x14ac:dyDescent="0.2">
      <c r="A15" s="91"/>
      <c r="B15" s="67" t="s">
        <v>18</v>
      </c>
      <c r="C15" s="92"/>
      <c r="D15" s="70"/>
      <c r="E15" s="70"/>
      <c r="F15" s="70"/>
      <c r="G15" s="70"/>
      <c r="H15" s="70"/>
      <c r="I15" s="70"/>
      <c r="J15" s="93"/>
      <c r="K15" s="72"/>
      <c r="L15" s="70"/>
      <c r="M15" s="70"/>
      <c r="N15" s="70"/>
      <c r="O15" s="90"/>
    </row>
    <row r="16" spans="1:18" s="3" customFormat="1" ht="51" x14ac:dyDescent="0.2">
      <c r="A16" s="94" t="s">
        <v>21</v>
      </c>
      <c r="B16" s="95" t="s">
        <v>22</v>
      </c>
      <c r="C16" s="96">
        <f>C17+C18</f>
        <v>3</v>
      </c>
      <c r="D16" s="97"/>
      <c r="E16" s="98"/>
      <c r="F16" s="97">
        <f>SUM(F17:F18)</f>
        <v>45</v>
      </c>
      <c r="G16" s="98"/>
      <c r="H16" s="97">
        <f>H17+H18</f>
        <v>23</v>
      </c>
      <c r="I16" s="98"/>
      <c r="J16" s="99">
        <f>SUM(J17:J18)</f>
        <v>505</v>
      </c>
      <c r="K16" s="100">
        <f>K17+K18</f>
        <v>8</v>
      </c>
      <c r="L16" s="101"/>
      <c r="M16" s="102">
        <f>SUM(M17,M18)</f>
        <v>160</v>
      </c>
      <c r="N16" s="103">
        <f>SUM(N17,N18)</f>
        <v>50</v>
      </c>
      <c r="O16" s="104">
        <f>SUM(O17:O18)</f>
        <v>160</v>
      </c>
    </row>
    <row r="17" spans="1:15" s="3" customFormat="1" x14ac:dyDescent="0.2">
      <c r="A17" s="91"/>
      <c r="B17" s="67" t="s">
        <v>23</v>
      </c>
      <c r="C17" s="92">
        <v>3</v>
      </c>
      <c r="D17" s="70">
        <v>15</v>
      </c>
      <c r="E17" s="70">
        <v>15</v>
      </c>
      <c r="F17" s="69">
        <f t="shared" ref="F17:F18" si="4">C17*E17</f>
        <v>45</v>
      </c>
      <c r="G17" s="105">
        <v>1</v>
      </c>
      <c r="H17" s="70">
        <v>15</v>
      </c>
      <c r="I17" s="69">
        <v>15</v>
      </c>
      <c r="J17" s="93">
        <f>G17*H17*I17</f>
        <v>225</v>
      </c>
      <c r="K17" s="72">
        <v>6</v>
      </c>
      <c r="L17" s="69">
        <v>15</v>
      </c>
      <c r="M17" s="70">
        <f>K17*L17</f>
        <v>90</v>
      </c>
      <c r="N17" s="70">
        <v>15</v>
      </c>
      <c r="O17" s="90">
        <v>90</v>
      </c>
    </row>
    <row r="18" spans="1:15" s="3" customFormat="1" x14ac:dyDescent="0.2">
      <c r="A18" s="91"/>
      <c r="B18" s="67" t="s">
        <v>24</v>
      </c>
      <c r="C18" s="92">
        <v>0</v>
      </c>
      <c r="D18" s="70">
        <v>35</v>
      </c>
      <c r="E18" s="70">
        <v>35</v>
      </c>
      <c r="F18" s="69">
        <f t="shared" si="4"/>
        <v>0</v>
      </c>
      <c r="G18" s="69"/>
      <c r="H18" s="70">
        <v>8</v>
      </c>
      <c r="I18" s="69">
        <v>35</v>
      </c>
      <c r="J18" s="93">
        <f>H18*I18</f>
        <v>280</v>
      </c>
      <c r="K18" s="72">
        <v>2</v>
      </c>
      <c r="L18" s="69">
        <v>35</v>
      </c>
      <c r="M18" s="70">
        <f>K18*L18</f>
        <v>70</v>
      </c>
      <c r="N18" s="70">
        <v>35</v>
      </c>
      <c r="O18" s="90">
        <v>70</v>
      </c>
    </row>
    <row r="19" spans="1:15" s="10" customFormat="1" ht="102" x14ac:dyDescent="0.2">
      <c r="A19" s="106" t="s">
        <v>25</v>
      </c>
      <c r="B19" s="107" t="s">
        <v>26</v>
      </c>
      <c r="C19" s="108">
        <f>C20+C21</f>
        <v>10</v>
      </c>
      <c r="D19" s="97"/>
      <c r="E19" s="109"/>
      <c r="F19" s="97">
        <f>SUM(F20:F21)</f>
        <v>190</v>
      </c>
      <c r="G19" s="109"/>
      <c r="H19" s="97">
        <f>H20+H21</f>
        <v>13</v>
      </c>
      <c r="I19" s="109"/>
      <c r="J19" s="97">
        <f>SUM(J20:J21)</f>
        <v>39</v>
      </c>
      <c r="K19" s="110">
        <f>K20+K21</f>
        <v>12</v>
      </c>
      <c r="L19" s="101"/>
      <c r="M19" s="109">
        <f>SUM(M20,M21)</f>
        <v>360</v>
      </c>
      <c r="N19" s="101">
        <f>SUM(N20,N21)</f>
        <v>505</v>
      </c>
      <c r="O19" s="111">
        <f>SUM(O20:O21)</f>
        <v>325</v>
      </c>
    </row>
    <row r="20" spans="1:15" s="3" customFormat="1" x14ac:dyDescent="0.2">
      <c r="A20" s="91"/>
      <c r="B20" s="67" t="s">
        <v>23</v>
      </c>
      <c r="C20" s="92">
        <v>5</v>
      </c>
      <c r="D20" s="70">
        <v>15</v>
      </c>
      <c r="E20" s="70">
        <v>3</v>
      </c>
      <c r="F20" s="69">
        <f t="shared" ref="F20:F21" si="5">C20*E20</f>
        <v>15</v>
      </c>
      <c r="G20" s="69"/>
      <c r="H20" s="69">
        <v>3</v>
      </c>
      <c r="I20" s="69">
        <v>3</v>
      </c>
      <c r="J20" s="93">
        <f t="shared" ref="J20:J21" si="6">H20*I20</f>
        <v>9</v>
      </c>
      <c r="K20" s="89">
        <v>3</v>
      </c>
      <c r="L20" s="69">
        <v>15</v>
      </c>
      <c r="M20" s="70">
        <f t="shared" ref="M20:M21" si="7">K20*L20</f>
        <v>45</v>
      </c>
      <c r="N20" s="70">
        <v>225</v>
      </c>
      <c r="O20" s="90">
        <v>45</v>
      </c>
    </row>
    <row r="21" spans="1:15" s="3" customFormat="1" x14ac:dyDescent="0.2">
      <c r="A21" s="91"/>
      <c r="B21" s="67" t="s">
        <v>24</v>
      </c>
      <c r="C21" s="92">
        <v>5</v>
      </c>
      <c r="D21" s="70">
        <v>35</v>
      </c>
      <c r="E21" s="70">
        <v>35</v>
      </c>
      <c r="F21" s="69">
        <f t="shared" si="5"/>
        <v>175</v>
      </c>
      <c r="G21" s="69"/>
      <c r="H21" s="69">
        <v>10</v>
      </c>
      <c r="I21" s="69">
        <v>3</v>
      </c>
      <c r="J21" s="93">
        <f t="shared" si="6"/>
        <v>30</v>
      </c>
      <c r="K21" s="89">
        <v>9</v>
      </c>
      <c r="L21" s="69">
        <v>35</v>
      </c>
      <c r="M21" s="70">
        <f t="shared" si="7"/>
        <v>315</v>
      </c>
      <c r="N21" s="70">
        <v>280</v>
      </c>
      <c r="O21" s="90">
        <v>280</v>
      </c>
    </row>
    <row r="22" spans="1:15" s="10" customFormat="1" ht="76.5" x14ac:dyDescent="0.2">
      <c r="A22" s="106" t="s">
        <v>27</v>
      </c>
      <c r="B22" s="107" t="s">
        <v>28</v>
      </c>
      <c r="C22" s="108">
        <f>C23+C24</f>
        <v>0</v>
      </c>
      <c r="D22" s="97"/>
      <c r="E22" s="109"/>
      <c r="F22" s="97">
        <f>SUM(F23:F24)</f>
        <v>0</v>
      </c>
      <c r="G22" s="109"/>
      <c r="H22" s="97">
        <f>H23+H24</f>
        <v>10</v>
      </c>
      <c r="I22" s="109"/>
      <c r="J22" s="97">
        <f>SUM(J23:J24)</f>
        <v>30</v>
      </c>
      <c r="K22" s="112">
        <f>K23+K24</f>
        <v>10</v>
      </c>
      <c r="L22" s="101"/>
      <c r="M22" s="109">
        <f>SUM(M23:M24)</f>
        <v>30</v>
      </c>
      <c r="N22" s="101">
        <f>SUM(N23:N24)</f>
        <v>30</v>
      </c>
      <c r="O22" s="111">
        <f>SUM(O23:O24)</f>
        <v>27</v>
      </c>
    </row>
    <row r="23" spans="1:15" s="3" customFormat="1" x14ac:dyDescent="0.2">
      <c r="A23" s="91"/>
      <c r="B23" s="67" t="s">
        <v>23</v>
      </c>
      <c r="C23" s="92">
        <v>0</v>
      </c>
      <c r="D23" s="70">
        <v>3</v>
      </c>
      <c r="E23" s="70">
        <v>3</v>
      </c>
      <c r="F23" s="69">
        <f t="shared" ref="F23:F24" si="8">C23*E23</f>
        <v>0</v>
      </c>
      <c r="G23" s="69"/>
      <c r="H23" s="69">
        <v>5</v>
      </c>
      <c r="I23" s="69">
        <v>3</v>
      </c>
      <c r="J23" s="93">
        <f t="shared" ref="J23:J24" si="9">H23*I23</f>
        <v>15</v>
      </c>
      <c r="K23" s="89">
        <v>5</v>
      </c>
      <c r="L23" s="69">
        <v>3</v>
      </c>
      <c r="M23" s="70">
        <f t="shared" ref="M23:M24" si="10">K23*L23</f>
        <v>15</v>
      </c>
      <c r="N23" s="70">
        <v>15</v>
      </c>
      <c r="O23" s="90">
        <v>15</v>
      </c>
    </row>
    <row r="24" spans="1:15" s="3" customFormat="1" x14ac:dyDescent="0.2">
      <c r="A24" s="91"/>
      <c r="B24" s="67" t="s">
        <v>24</v>
      </c>
      <c r="C24" s="92">
        <v>0</v>
      </c>
      <c r="D24" s="70">
        <v>3</v>
      </c>
      <c r="E24" s="70">
        <v>3</v>
      </c>
      <c r="F24" s="69">
        <f t="shared" si="8"/>
        <v>0</v>
      </c>
      <c r="G24" s="69"/>
      <c r="H24" s="69">
        <v>5</v>
      </c>
      <c r="I24" s="69">
        <v>3</v>
      </c>
      <c r="J24" s="93">
        <f t="shared" si="9"/>
        <v>15</v>
      </c>
      <c r="K24" s="89">
        <v>5</v>
      </c>
      <c r="L24" s="69">
        <v>3</v>
      </c>
      <c r="M24" s="70">
        <f t="shared" si="10"/>
        <v>15</v>
      </c>
      <c r="N24" s="70">
        <v>15</v>
      </c>
      <c r="O24" s="90">
        <v>12</v>
      </c>
    </row>
    <row r="25" spans="1:15" s="17" customFormat="1" ht="38.25" x14ac:dyDescent="0.2">
      <c r="A25" s="106" t="s">
        <v>29</v>
      </c>
      <c r="B25" s="107" t="s">
        <v>30</v>
      </c>
      <c r="C25" s="108">
        <f>C26+C27</f>
        <v>0</v>
      </c>
      <c r="D25" s="97"/>
      <c r="E25" s="109"/>
      <c r="F25" s="97">
        <f>SUM(F26:F27)</f>
        <v>0</v>
      </c>
      <c r="G25" s="109"/>
      <c r="H25" s="97">
        <f>H26+H27</f>
        <v>0</v>
      </c>
      <c r="I25" s="109"/>
      <c r="J25" s="97">
        <f>SUM(J26:J27)</f>
        <v>0</v>
      </c>
      <c r="K25" s="110">
        <f>K26+K27</f>
        <v>0</v>
      </c>
      <c r="L25" s="101"/>
      <c r="M25" s="109">
        <f>SUM(M26:M27)</f>
        <v>0</v>
      </c>
      <c r="N25" s="101">
        <f>SUM(N26:N27)</f>
        <v>0</v>
      </c>
      <c r="O25" s="111">
        <f>SUM(O26:O27)</f>
        <v>0</v>
      </c>
    </row>
    <row r="26" spans="1:15" s="10" customFormat="1" x14ac:dyDescent="0.2">
      <c r="A26" s="66"/>
      <c r="B26" s="67" t="s">
        <v>23</v>
      </c>
      <c r="C26" s="92"/>
      <c r="D26" s="70"/>
      <c r="E26" s="70"/>
      <c r="F26" s="69">
        <f t="shared" ref="F26:F27" si="11">C26*E26</f>
        <v>0</v>
      </c>
      <c r="G26" s="69"/>
      <c r="H26" s="69"/>
      <c r="I26" s="69"/>
      <c r="J26" s="93"/>
      <c r="K26" s="89"/>
      <c r="L26" s="69"/>
      <c r="M26" s="70"/>
      <c r="N26" s="70"/>
      <c r="O26" s="90"/>
    </row>
    <row r="27" spans="1:15" s="10" customFormat="1" x14ac:dyDescent="0.2">
      <c r="A27" s="66"/>
      <c r="B27" s="67" t="s">
        <v>24</v>
      </c>
      <c r="C27" s="92"/>
      <c r="D27" s="70"/>
      <c r="E27" s="70"/>
      <c r="F27" s="69">
        <f t="shared" si="11"/>
        <v>0</v>
      </c>
      <c r="G27" s="69"/>
      <c r="H27" s="69"/>
      <c r="I27" s="69"/>
      <c r="J27" s="93"/>
      <c r="K27" s="89"/>
      <c r="L27" s="69"/>
      <c r="M27" s="70"/>
      <c r="N27" s="70"/>
      <c r="O27" s="90"/>
    </row>
    <row r="28" spans="1:15" s="10" customFormat="1" ht="51" x14ac:dyDescent="0.2">
      <c r="A28" s="106" t="s">
        <v>31</v>
      </c>
      <c r="B28" s="107" t="s">
        <v>32</v>
      </c>
      <c r="C28" s="108">
        <v>5</v>
      </c>
      <c r="D28" s="97"/>
      <c r="E28" s="109"/>
      <c r="F28" s="97">
        <f>SUM(F29:F30)</f>
        <v>15</v>
      </c>
      <c r="G28" s="109"/>
      <c r="H28" s="97">
        <f>H29+H30</f>
        <v>7</v>
      </c>
      <c r="I28" s="109"/>
      <c r="J28" s="97">
        <f>SUM(J29:J30)</f>
        <v>21</v>
      </c>
      <c r="K28" s="110">
        <f>K29+K30</f>
        <v>11</v>
      </c>
      <c r="L28" s="101"/>
      <c r="M28" s="109">
        <f>SUM(M29:M30)</f>
        <v>33</v>
      </c>
      <c r="N28" s="101">
        <f>SUM(N29:N30)</f>
        <v>18</v>
      </c>
      <c r="O28" s="111">
        <f>SUM(O29:O30)</f>
        <v>33</v>
      </c>
    </row>
    <row r="29" spans="1:15" s="10" customFormat="1" x14ac:dyDescent="0.2">
      <c r="A29" s="66"/>
      <c r="B29" s="67" t="s">
        <v>23</v>
      </c>
      <c r="C29" s="92"/>
      <c r="D29" s="70"/>
      <c r="E29" s="70"/>
      <c r="F29" s="69">
        <f t="shared" ref="F29:F30" si="12">C29*E29</f>
        <v>0</v>
      </c>
      <c r="G29" s="69"/>
      <c r="H29" s="69"/>
      <c r="I29" s="69"/>
      <c r="J29" s="93">
        <f t="shared" ref="J29:J30" si="13">H29*I29</f>
        <v>0</v>
      </c>
      <c r="K29" s="89"/>
      <c r="L29" s="69"/>
      <c r="M29" s="70">
        <v>0</v>
      </c>
      <c r="N29" s="70">
        <v>0</v>
      </c>
      <c r="O29" s="90">
        <v>0</v>
      </c>
    </row>
    <row r="30" spans="1:15" s="10" customFormat="1" x14ac:dyDescent="0.2">
      <c r="A30" s="66"/>
      <c r="B30" s="67" t="s">
        <v>24</v>
      </c>
      <c r="C30" s="92">
        <v>5</v>
      </c>
      <c r="D30" s="70">
        <v>3</v>
      </c>
      <c r="E30" s="70">
        <v>3</v>
      </c>
      <c r="F30" s="69">
        <f t="shared" si="12"/>
        <v>15</v>
      </c>
      <c r="G30" s="69"/>
      <c r="H30" s="69">
        <v>7</v>
      </c>
      <c r="I30" s="69">
        <v>3</v>
      </c>
      <c r="J30" s="93">
        <f t="shared" si="13"/>
        <v>21</v>
      </c>
      <c r="K30" s="89">
        <v>11</v>
      </c>
      <c r="L30" s="69">
        <v>3</v>
      </c>
      <c r="M30" s="70">
        <v>33</v>
      </c>
      <c r="N30" s="70">
        <v>18</v>
      </c>
      <c r="O30" s="90">
        <v>33</v>
      </c>
    </row>
    <row r="31" spans="1:15" s="17" customFormat="1" ht="38.25" x14ac:dyDescent="0.2">
      <c r="A31" s="106" t="s">
        <v>33</v>
      </c>
      <c r="B31" s="107" t="s">
        <v>34</v>
      </c>
      <c r="C31" s="108">
        <f>C32+C33</f>
        <v>0</v>
      </c>
      <c r="D31" s="97"/>
      <c r="E31" s="109"/>
      <c r="F31" s="97">
        <f>SUM(F32:F33)</f>
        <v>0</v>
      </c>
      <c r="G31" s="109"/>
      <c r="H31" s="97">
        <f>H32+H33</f>
        <v>0</v>
      </c>
      <c r="I31" s="109"/>
      <c r="J31" s="97">
        <f>SUM(J32:J33)</f>
        <v>0</v>
      </c>
      <c r="K31" s="110">
        <f>K32+K33</f>
        <v>0</v>
      </c>
      <c r="L31" s="101"/>
      <c r="M31" s="109">
        <f>SUM(M32:M33)</f>
        <v>0</v>
      </c>
      <c r="N31" s="101">
        <f>SUM(N32:N33)</f>
        <v>0</v>
      </c>
      <c r="O31" s="111">
        <f>SUM(O32:O33)</f>
        <v>0</v>
      </c>
    </row>
    <row r="32" spans="1:15" s="10" customFormat="1" x14ac:dyDescent="0.2">
      <c r="A32" s="66"/>
      <c r="B32" s="67" t="s">
        <v>23</v>
      </c>
      <c r="C32" s="92"/>
      <c r="D32" s="70"/>
      <c r="E32" s="70"/>
      <c r="F32" s="69">
        <f t="shared" ref="F32:F33" si="14">C32*E32</f>
        <v>0</v>
      </c>
      <c r="G32" s="69"/>
      <c r="H32" s="69"/>
      <c r="I32" s="69"/>
      <c r="J32" s="93">
        <f t="shared" ref="J32:J33" si="15">H32*I32</f>
        <v>0</v>
      </c>
      <c r="K32" s="89"/>
      <c r="L32" s="69"/>
      <c r="M32" s="70">
        <f t="shared" ref="M32:M33" si="16">K32*L32</f>
        <v>0</v>
      </c>
      <c r="N32" s="70"/>
      <c r="O32" s="90"/>
    </row>
    <row r="33" spans="1:257" s="10" customFormat="1" x14ac:dyDescent="0.2">
      <c r="A33" s="66"/>
      <c r="B33" s="67" t="s">
        <v>24</v>
      </c>
      <c r="C33" s="92"/>
      <c r="D33" s="70"/>
      <c r="E33" s="70"/>
      <c r="F33" s="69">
        <f t="shared" si="14"/>
        <v>0</v>
      </c>
      <c r="G33" s="69"/>
      <c r="H33" s="69"/>
      <c r="I33" s="69"/>
      <c r="J33" s="93">
        <f t="shared" si="15"/>
        <v>0</v>
      </c>
      <c r="K33" s="89"/>
      <c r="L33" s="69"/>
      <c r="M33" s="70">
        <f t="shared" si="16"/>
        <v>0</v>
      </c>
      <c r="N33" s="70"/>
      <c r="O33" s="90"/>
    </row>
    <row r="34" spans="1:257" s="10" customFormat="1" ht="51" x14ac:dyDescent="0.2">
      <c r="A34" s="106" t="s">
        <v>35</v>
      </c>
      <c r="B34" s="107" t="s">
        <v>36</v>
      </c>
      <c r="C34" s="108">
        <f>C35+C36</f>
        <v>0</v>
      </c>
      <c r="D34" s="97"/>
      <c r="E34" s="109"/>
      <c r="F34" s="97">
        <f>SUM(F35:F36)</f>
        <v>0</v>
      </c>
      <c r="G34" s="109"/>
      <c r="H34" s="97">
        <f>H35+H36</f>
        <v>0</v>
      </c>
      <c r="I34" s="109"/>
      <c r="J34" s="97">
        <f>SUM(J35:J36)</f>
        <v>0</v>
      </c>
      <c r="K34" s="110">
        <f>K35+K36</f>
        <v>0</v>
      </c>
      <c r="L34" s="101"/>
      <c r="M34" s="109">
        <f>SUM(M35:M36)</f>
        <v>0</v>
      </c>
      <c r="N34" s="101">
        <f>SUM(N35:N36)</f>
        <v>0</v>
      </c>
      <c r="O34" s="111">
        <f>SUM(O35:O36)</f>
        <v>0</v>
      </c>
    </row>
    <row r="35" spans="1:257" s="10" customFormat="1" x14ac:dyDescent="0.2">
      <c r="A35" s="113"/>
      <c r="B35" s="67" t="s">
        <v>23</v>
      </c>
      <c r="C35" s="92"/>
      <c r="D35" s="70"/>
      <c r="E35" s="70"/>
      <c r="F35" s="69">
        <f t="shared" ref="F35:F36" si="17">C35*E35</f>
        <v>0</v>
      </c>
      <c r="G35" s="69"/>
      <c r="H35" s="69"/>
      <c r="I35" s="69"/>
      <c r="J35" s="71">
        <f t="shared" ref="J35:J37" si="18">H35*I35</f>
        <v>0</v>
      </c>
      <c r="K35" s="89"/>
      <c r="L35" s="69"/>
      <c r="M35" s="69">
        <f t="shared" ref="M35:M36" si="19">K35*L35</f>
        <v>0</v>
      </c>
      <c r="N35" s="69"/>
      <c r="O35" s="114"/>
    </row>
    <row r="36" spans="1:257" s="10" customFormat="1" x14ac:dyDescent="0.2">
      <c r="A36" s="66"/>
      <c r="B36" s="67" t="s">
        <v>24</v>
      </c>
      <c r="C36" s="68"/>
      <c r="D36" s="69"/>
      <c r="E36" s="70"/>
      <c r="F36" s="69">
        <f t="shared" si="17"/>
        <v>0</v>
      </c>
      <c r="G36" s="69"/>
      <c r="H36" s="69"/>
      <c r="I36" s="69"/>
      <c r="J36" s="71">
        <f t="shared" si="18"/>
        <v>0</v>
      </c>
      <c r="K36" s="89"/>
      <c r="L36" s="69"/>
      <c r="M36" s="69">
        <f t="shared" si="19"/>
        <v>0</v>
      </c>
      <c r="N36" s="70"/>
      <c r="O36" s="90"/>
    </row>
    <row r="37" spans="1:257" s="10" customFormat="1" ht="89.25" x14ac:dyDescent="0.2">
      <c r="A37" s="115" t="s">
        <v>37</v>
      </c>
      <c r="B37" s="116" t="s">
        <v>38</v>
      </c>
      <c r="C37" s="117">
        <v>753</v>
      </c>
      <c r="D37" s="118">
        <v>2.5</v>
      </c>
      <c r="E37" s="119">
        <v>2.5</v>
      </c>
      <c r="F37" s="120">
        <v>1882.5</v>
      </c>
      <c r="G37" s="121"/>
      <c r="H37" s="122">
        <v>1020</v>
      </c>
      <c r="I37" s="123">
        <v>2.5</v>
      </c>
      <c r="J37" s="120">
        <f t="shared" si="18"/>
        <v>2550</v>
      </c>
      <c r="K37" s="124">
        <v>800</v>
      </c>
      <c r="L37" s="125">
        <v>2.5</v>
      </c>
      <c r="M37" s="126">
        <v>2000</v>
      </c>
      <c r="N37" s="126">
        <v>2000</v>
      </c>
      <c r="O37" s="127">
        <v>1395</v>
      </c>
      <c r="Q37" s="15"/>
    </row>
    <row r="38" spans="1:257" s="17" customFormat="1" ht="19.5" x14ac:dyDescent="0.2">
      <c r="A38" s="128" t="s">
        <v>39</v>
      </c>
      <c r="B38" s="129"/>
      <c r="C38" s="130">
        <f>C8+C13+C37</f>
        <v>771</v>
      </c>
      <c r="D38" s="131"/>
      <c r="E38" s="131" t="s">
        <v>40</v>
      </c>
      <c r="F38" s="131">
        <f>F8+F13+F37</f>
        <v>2131.4</v>
      </c>
      <c r="G38" s="131"/>
      <c r="H38" s="132">
        <f>H8+H13+H37</f>
        <v>1073</v>
      </c>
      <c r="I38" s="133" t="s">
        <v>40</v>
      </c>
      <c r="J38" s="134">
        <f>J8+J13+J37</f>
        <v>3145</v>
      </c>
      <c r="K38" s="135">
        <f>K8+K13+K37</f>
        <v>841</v>
      </c>
      <c r="L38" s="131" t="s">
        <v>40</v>
      </c>
      <c r="M38" s="131">
        <f>M8+M13+M37</f>
        <v>2583</v>
      </c>
      <c r="N38" s="131">
        <f>N8+N13+N37</f>
        <v>2603</v>
      </c>
      <c r="O38" s="136">
        <f>O8+O13+O37</f>
        <v>1940</v>
      </c>
      <c r="Q38" s="15"/>
    </row>
    <row r="39" spans="1:257" s="18" customFormat="1" ht="19.5" customHeight="1" x14ac:dyDescent="0.2">
      <c r="C39" s="19"/>
      <c r="D39" s="19"/>
      <c r="E39" s="20"/>
      <c r="F39" s="20"/>
      <c r="G39" s="19"/>
      <c r="H39" s="21"/>
      <c r="I39" s="22"/>
      <c r="J39" s="21"/>
      <c r="K39" s="21"/>
      <c r="L39" s="22"/>
      <c r="M39" s="22"/>
      <c r="N39" s="22"/>
      <c r="O39" s="22"/>
      <c r="Q39" s="23"/>
    </row>
    <row r="40" spans="1:257" ht="8.4499999999999993" customHeight="1" x14ac:dyDescent="0.2">
      <c r="C40" s="22"/>
      <c r="D40" s="22"/>
      <c r="E40" s="21"/>
      <c r="F40" s="21"/>
      <c r="G40" s="22"/>
      <c r="H40" s="21"/>
      <c r="I40" s="22"/>
      <c r="J40" s="21"/>
      <c r="K40" s="21"/>
      <c r="L40" s="22"/>
      <c r="M40" s="22"/>
      <c r="N40" s="22"/>
      <c r="O40" s="22"/>
    </row>
    <row r="41" spans="1:257" ht="12.75" customHeight="1" x14ac:dyDescent="0.2">
      <c r="C41" s="22"/>
      <c r="D41" s="22"/>
      <c r="E41" s="21"/>
      <c r="F41" s="21"/>
      <c r="G41" s="22"/>
      <c r="H41" s="21"/>
      <c r="I41" s="22"/>
      <c r="J41" s="21"/>
      <c r="K41" s="21"/>
      <c r="L41" s="22"/>
      <c r="M41" s="22"/>
      <c r="N41" s="22"/>
      <c r="O41" s="22"/>
    </row>
    <row r="42" spans="1:257" ht="29.25" customHeight="1" x14ac:dyDescent="0.25">
      <c r="A42" s="29" t="s">
        <v>41</v>
      </c>
      <c r="B42" s="29"/>
      <c r="C42" s="29"/>
      <c r="D42" s="29"/>
      <c r="E42" s="29"/>
      <c r="F42" s="30"/>
      <c r="G42" s="31"/>
      <c r="H42" s="30"/>
      <c r="I42" s="31"/>
      <c r="J42" s="30"/>
      <c r="K42" s="30"/>
      <c r="L42" s="32"/>
      <c r="M42" s="33"/>
      <c r="N42" s="37" t="s">
        <v>42</v>
      </c>
      <c r="O42" s="37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  <c r="BF42" s="34"/>
      <c r="BG42" s="34"/>
      <c r="BH42" s="34"/>
      <c r="BI42" s="34"/>
      <c r="BJ42" s="34"/>
      <c r="BK42" s="34"/>
      <c r="BL42" s="34"/>
      <c r="BM42" s="34"/>
      <c r="BN42" s="34"/>
      <c r="BO42" s="34"/>
      <c r="BP42" s="34"/>
      <c r="BQ42" s="34"/>
      <c r="BR42" s="34"/>
      <c r="BS42" s="34"/>
      <c r="BT42" s="34"/>
      <c r="BU42" s="34"/>
      <c r="BV42" s="34"/>
      <c r="BW42" s="34"/>
      <c r="BX42" s="34"/>
      <c r="BY42" s="34"/>
      <c r="BZ42" s="34"/>
      <c r="CA42" s="34"/>
      <c r="CB42" s="34"/>
      <c r="CC42" s="34"/>
      <c r="CD42" s="34"/>
      <c r="CE42" s="34"/>
      <c r="CF42" s="34"/>
      <c r="CG42" s="34"/>
      <c r="CH42" s="34"/>
      <c r="CI42" s="34"/>
      <c r="CJ42" s="34"/>
      <c r="CK42" s="34"/>
      <c r="CL42" s="34"/>
      <c r="CM42" s="34"/>
      <c r="CN42" s="34"/>
      <c r="CO42" s="34"/>
      <c r="CP42" s="34"/>
      <c r="CQ42" s="34"/>
      <c r="CR42" s="34"/>
      <c r="CS42" s="34"/>
      <c r="CT42" s="34"/>
      <c r="CU42" s="34"/>
      <c r="CV42" s="34"/>
      <c r="CW42" s="34"/>
      <c r="CX42" s="34"/>
      <c r="CY42" s="34"/>
      <c r="CZ42" s="34"/>
      <c r="DA42" s="34"/>
      <c r="DB42" s="34"/>
      <c r="DC42" s="34"/>
      <c r="DD42" s="34"/>
      <c r="DE42" s="34"/>
      <c r="DF42" s="34"/>
      <c r="DG42" s="34"/>
      <c r="DH42" s="34"/>
      <c r="DI42" s="34"/>
      <c r="DJ42" s="34"/>
      <c r="DK42" s="34"/>
      <c r="DL42" s="34"/>
      <c r="DM42" s="34"/>
      <c r="DN42" s="34"/>
      <c r="DO42" s="34"/>
      <c r="DP42" s="34"/>
      <c r="DQ42" s="34"/>
      <c r="DR42" s="34"/>
      <c r="DS42" s="34"/>
      <c r="DT42" s="34"/>
      <c r="DU42" s="34"/>
      <c r="DV42" s="34"/>
      <c r="DW42" s="34"/>
      <c r="DX42" s="34"/>
      <c r="DY42" s="34"/>
      <c r="DZ42" s="34"/>
      <c r="EA42" s="34"/>
      <c r="EB42" s="34"/>
      <c r="EC42" s="34"/>
      <c r="ED42" s="34"/>
      <c r="EE42" s="34"/>
      <c r="EF42" s="34"/>
      <c r="EG42" s="34"/>
      <c r="EH42" s="34"/>
      <c r="EI42" s="34"/>
      <c r="EJ42" s="34"/>
      <c r="EK42" s="34"/>
      <c r="EL42" s="34"/>
      <c r="EM42" s="34"/>
      <c r="EN42" s="34"/>
      <c r="EO42" s="34"/>
      <c r="EP42" s="34"/>
      <c r="EQ42" s="34"/>
      <c r="ER42" s="34"/>
      <c r="ES42" s="34"/>
      <c r="ET42" s="34"/>
      <c r="EU42" s="34"/>
      <c r="EV42" s="34"/>
      <c r="EW42" s="34"/>
      <c r="EX42" s="34"/>
      <c r="EY42" s="34"/>
      <c r="EZ42" s="34"/>
      <c r="FA42" s="34"/>
      <c r="FB42" s="34"/>
      <c r="FC42" s="34"/>
      <c r="FD42" s="34"/>
      <c r="FE42" s="34"/>
      <c r="FF42" s="34"/>
      <c r="FG42" s="34"/>
      <c r="FH42" s="34"/>
      <c r="FI42" s="34"/>
      <c r="FJ42" s="34"/>
      <c r="FK42" s="34"/>
      <c r="FL42" s="34"/>
      <c r="FM42" s="34"/>
      <c r="FN42" s="34"/>
      <c r="FO42" s="34"/>
      <c r="FP42" s="34"/>
      <c r="FQ42" s="34"/>
      <c r="FR42" s="34"/>
      <c r="FS42" s="34"/>
      <c r="FT42" s="34"/>
      <c r="FU42" s="34"/>
      <c r="FV42" s="34"/>
      <c r="FW42" s="34"/>
      <c r="FX42" s="34"/>
      <c r="FY42" s="34"/>
      <c r="FZ42" s="34"/>
      <c r="GA42" s="34"/>
      <c r="GB42" s="34"/>
      <c r="GC42" s="34"/>
      <c r="GD42" s="34"/>
      <c r="GE42" s="34"/>
      <c r="GF42" s="34"/>
      <c r="GG42" s="34"/>
      <c r="GH42" s="34"/>
      <c r="GI42" s="34"/>
      <c r="GJ42" s="34"/>
      <c r="GK42" s="34"/>
      <c r="GL42" s="34"/>
      <c r="GM42" s="34"/>
      <c r="GN42" s="34"/>
      <c r="GO42" s="34"/>
      <c r="GP42" s="34"/>
      <c r="GQ42" s="34"/>
      <c r="GR42" s="34"/>
      <c r="GS42" s="34"/>
      <c r="GT42" s="34"/>
      <c r="GU42" s="34"/>
      <c r="GV42" s="34"/>
      <c r="GW42" s="34"/>
      <c r="GX42" s="34"/>
      <c r="GY42" s="34"/>
      <c r="GZ42" s="34"/>
      <c r="HA42" s="34"/>
      <c r="HB42" s="34"/>
      <c r="HC42" s="34"/>
      <c r="HD42" s="34"/>
      <c r="HE42" s="34"/>
      <c r="HF42" s="34"/>
      <c r="HG42" s="34"/>
      <c r="HH42" s="34"/>
      <c r="HI42" s="34"/>
      <c r="HJ42" s="34"/>
      <c r="HK42" s="34"/>
      <c r="HL42" s="34"/>
      <c r="HM42" s="34"/>
      <c r="HN42" s="34"/>
      <c r="HO42" s="34"/>
      <c r="HP42" s="34"/>
      <c r="HQ42" s="34"/>
      <c r="HR42" s="34"/>
      <c r="HS42" s="34"/>
      <c r="HT42" s="34"/>
      <c r="HU42" s="34"/>
      <c r="HV42" s="34"/>
      <c r="HW42" s="34"/>
      <c r="HX42" s="34"/>
      <c r="HY42" s="34"/>
      <c r="HZ42" s="34"/>
      <c r="IA42" s="34"/>
      <c r="IB42" s="34"/>
      <c r="IC42" s="34"/>
      <c r="ID42" s="34"/>
      <c r="IE42" s="34"/>
      <c r="IF42" s="34"/>
      <c r="IG42" s="34"/>
      <c r="IH42" s="34"/>
      <c r="II42" s="34"/>
      <c r="IJ42" s="34"/>
      <c r="IK42" s="34"/>
      <c r="IL42" s="34"/>
      <c r="IM42" s="34"/>
      <c r="IN42" s="34"/>
      <c r="IO42" s="34"/>
      <c r="IP42" s="34"/>
      <c r="IQ42" s="34"/>
      <c r="IR42" s="34"/>
      <c r="IS42" s="34"/>
      <c r="IT42" s="34"/>
      <c r="IU42" s="34"/>
      <c r="IV42" s="34"/>
      <c r="IW42" s="34"/>
    </row>
    <row r="43" spans="1:257" ht="12.75" customHeight="1" x14ac:dyDescent="0.2">
      <c r="A43" s="34"/>
      <c r="B43" s="35"/>
      <c r="C43" s="34"/>
      <c r="D43" s="34"/>
      <c r="E43" s="36"/>
      <c r="F43" s="36"/>
      <c r="G43" s="34"/>
      <c r="H43" s="36"/>
      <c r="I43" s="34"/>
      <c r="J43" s="36"/>
      <c r="K43" s="36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  <c r="BF43" s="34"/>
      <c r="BG43" s="34"/>
      <c r="BH43" s="34"/>
      <c r="BI43" s="34"/>
      <c r="BJ43" s="34"/>
      <c r="BK43" s="34"/>
      <c r="BL43" s="34"/>
      <c r="BM43" s="34"/>
      <c r="BN43" s="34"/>
      <c r="BO43" s="34"/>
      <c r="BP43" s="34"/>
      <c r="BQ43" s="34"/>
      <c r="BR43" s="34"/>
      <c r="BS43" s="34"/>
      <c r="BT43" s="34"/>
      <c r="BU43" s="34"/>
      <c r="BV43" s="34"/>
      <c r="BW43" s="34"/>
      <c r="BX43" s="34"/>
      <c r="BY43" s="34"/>
      <c r="BZ43" s="34"/>
      <c r="CA43" s="34"/>
      <c r="CB43" s="34"/>
      <c r="CC43" s="34"/>
      <c r="CD43" s="34"/>
      <c r="CE43" s="34"/>
      <c r="CF43" s="34"/>
      <c r="CG43" s="34"/>
      <c r="CH43" s="34"/>
      <c r="CI43" s="34"/>
      <c r="CJ43" s="34"/>
      <c r="CK43" s="34"/>
      <c r="CL43" s="34"/>
      <c r="CM43" s="34"/>
      <c r="CN43" s="34"/>
      <c r="CO43" s="34"/>
      <c r="CP43" s="34"/>
      <c r="CQ43" s="34"/>
      <c r="CR43" s="34"/>
      <c r="CS43" s="34"/>
      <c r="CT43" s="34"/>
      <c r="CU43" s="34"/>
      <c r="CV43" s="34"/>
      <c r="CW43" s="34"/>
      <c r="CX43" s="34"/>
      <c r="CY43" s="34"/>
      <c r="CZ43" s="34"/>
      <c r="DA43" s="34"/>
      <c r="DB43" s="34"/>
      <c r="DC43" s="34"/>
      <c r="DD43" s="34"/>
      <c r="DE43" s="34"/>
      <c r="DF43" s="34"/>
      <c r="DG43" s="34"/>
      <c r="DH43" s="34"/>
      <c r="DI43" s="34"/>
      <c r="DJ43" s="34"/>
      <c r="DK43" s="34"/>
      <c r="DL43" s="34"/>
      <c r="DM43" s="34"/>
      <c r="DN43" s="34"/>
      <c r="DO43" s="34"/>
      <c r="DP43" s="34"/>
      <c r="DQ43" s="34"/>
      <c r="DR43" s="34"/>
      <c r="DS43" s="34"/>
      <c r="DT43" s="34"/>
      <c r="DU43" s="34"/>
      <c r="DV43" s="34"/>
      <c r="DW43" s="34"/>
      <c r="DX43" s="34"/>
      <c r="DY43" s="34"/>
      <c r="DZ43" s="34"/>
      <c r="EA43" s="34"/>
      <c r="EB43" s="34"/>
      <c r="EC43" s="34"/>
      <c r="ED43" s="34"/>
      <c r="EE43" s="34"/>
      <c r="EF43" s="34"/>
      <c r="EG43" s="34"/>
      <c r="EH43" s="34"/>
      <c r="EI43" s="34"/>
      <c r="EJ43" s="34"/>
      <c r="EK43" s="34"/>
      <c r="EL43" s="34"/>
      <c r="EM43" s="34"/>
      <c r="EN43" s="34"/>
      <c r="EO43" s="34"/>
      <c r="EP43" s="34"/>
      <c r="EQ43" s="34"/>
      <c r="ER43" s="34"/>
      <c r="ES43" s="34"/>
      <c r="ET43" s="34"/>
      <c r="EU43" s="34"/>
      <c r="EV43" s="34"/>
      <c r="EW43" s="34"/>
      <c r="EX43" s="34"/>
      <c r="EY43" s="34"/>
      <c r="EZ43" s="34"/>
      <c r="FA43" s="34"/>
      <c r="FB43" s="34"/>
      <c r="FC43" s="34"/>
      <c r="FD43" s="34"/>
      <c r="FE43" s="34"/>
      <c r="FF43" s="34"/>
      <c r="FG43" s="34"/>
      <c r="FH43" s="34"/>
      <c r="FI43" s="34"/>
      <c r="FJ43" s="34"/>
      <c r="FK43" s="34"/>
      <c r="FL43" s="34"/>
      <c r="FM43" s="34"/>
      <c r="FN43" s="34"/>
      <c r="FO43" s="34"/>
      <c r="FP43" s="34"/>
      <c r="FQ43" s="34"/>
      <c r="FR43" s="34"/>
      <c r="FS43" s="34"/>
      <c r="FT43" s="34"/>
      <c r="FU43" s="34"/>
      <c r="FV43" s="34"/>
      <c r="FW43" s="34"/>
      <c r="FX43" s="34"/>
      <c r="FY43" s="34"/>
      <c r="FZ43" s="34"/>
      <c r="GA43" s="34"/>
      <c r="GB43" s="34"/>
      <c r="GC43" s="34"/>
      <c r="GD43" s="34"/>
      <c r="GE43" s="34"/>
      <c r="GF43" s="34"/>
      <c r="GG43" s="34"/>
      <c r="GH43" s="34"/>
      <c r="GI43" s="34"/>
      <c r="GJ43" s="34"/>
      <c r="GK43" s="34"/>
      <c r="GL43" s="34"/>
      <c r="GM43" s="34"/>
      <c r="GN43" s="34"/>
      <c r="GO43" s="34"/>
      <c r="GP43" s="34"/>
      <c r="GQ43" s="34"/>
      <c r="GR43" s="34"/>
      <c r="GS43" s="34"/>
      <c r="GT43" s="34"/>
      <c r="GU43" s="34"/>
      <c r="GV43" s="34"/>
      <c r="GW43" s="34"/>
      <c r="GX43" s="34"/>
      <c r="GY43" s="34"/>
      <c r="GZ43" s="34"/>
      <c r="HA43" s="34"/>
      <c r="HB43" s="34"/>
      <c r="HC43" s="34"/>
      <c r="HD43" s="34"/>
      <c r="HE43" s="34"/>
      <c r="HF43" s="34"/>
      <c r="HG43" s="34"/>
      <c r="HH43" s="34"/>
      <c r="HI43" s="34"/>
      <c r="HJ43" s="34"/>
      <c r="HK43" s="34"/>
      <c r="HL43" s="34"/>
      <c r="HM43" s="34"/>
      <c r="HN43" s="34"/>
      <c r="HO43" s="34"/>
      <c r="HP43" s="34"/>
      <c r="HQ43" s="34"/>
      <c r="HR43" s="34"/>
      <c r="HS43" s="34"/>
      <c r="HT43" s="34"/>
      <c r="HU43" s="34"/>
      <c r="HV43" s="34"/>
      <c r="HW43" s="34"/>
      <c r="HX43" s="34"/>
      <c r="HY43" s="34"/>
      <c r="HZ43" s="34"/>
      <c r="IA43" s="34"/>
      <c r="IB43" s="34"/>
      <c r="IC43" s="34"/>
      <c r="ID43" s="34"/>
      <c r="IE43" s="34"/>
      <c r="IF43" s="34"/>
      <c r="IG43" s="34"/>
      <c r="IH43" s="34"/>
      <c r="II43" s="34"/>
      <c r="IJ43" s="34"/>
      <c r="IK43" s="34"/>
      <c r="IL43" s="34"/>
      <c r="IM43" s="34"/>
      <c r="IN43" s="34"/>
      <c r="IO43" s="34"/>
      <c r="IP43" s="34"/>
      <c r="IQ43" s="34"/>
      <c r="IR43" s="34"/>
      <c r="IS43" s="34"/>
      <c r="IT43" s="34"/>
      <c r="IU43" s="34"/>
      <c r="IV43" s="34"/>
      <c r="IW43" s="34"/>
    </row>
    <row r="44" spans="1:257" ht="12.75" customHeight="1" x14ac:dyDescent="0.2">
      <c r="C44" s="22"/>
      <c r="D44" s="22"/>
      <c r="E44" s="21"/>
      <c r="F44" s="21"/>
      <c r="G44" s="22"/>
      <c r="H44" s="21"/>
      <c r="I44" s="22"/>
      <c r="J44" s="21"/>
      <c r="K44" s="21"/>
      <c r="L44" s="22"/>
      <c r="M44" s="22"/>
      <c r="N44" s="22"/>
      <c r="O44" s="22"/>
    </row>
    <row r="45" spans="1:257" ht="12.75" customHeight="1" x14ac:dyDescent="0.2">
      <c r="C45" s="22"/>
      <c r="D45" s="22"/>
      <c r="E45" s="21"/>
      <c r="F45" s="21"/>
      <c r="G45" s="22"/>
      <c r="H45" s="21"/>
      <c r="I45" s="22"/>
      <c r="J45" s="21"/>
      <c r="K45" s="21"/>
      <c r="L45" s="22"/>
      <c r="M45" s="22"/>
      <c r="N45" s="22"/>
      <c r="O45" s="22"/>
    </row>
    <row r="46" spans="1:257" ht="12.75" customHeight="1" x14ac:dyDescent="0.2">
      <c r="C46" s="22"/>
      <c r="D46" s="22"/>
      <c r="E46" s="21"/>
      <c r="F46" s="21"/>
      <c r="G46" s="22"/>
      <c r="H46" s="21"/>
      <c r="I46" s="22"/>
      <c r="J46" s="21"/>
      <c r="K46" s="21"/>
      <c r="L46" s="22"/>
      <c r="M46" s="22"/>
      <c r="N46" s="22"/>
      <c r="O46" s="22"/>
    </row>
    <row r="47" spans="1:257" ht="12.75" customHeight="1" x14ac:dyDescent="0.2">
      <c r="C47" s="22"/>
      <c r="D47" s="22"/>
      <c r="E47" s="21"/>
      <c r="F47" s="21"/>
      <c r="G47" s="22"/>
      <c r="H47" s="21"/>
      <c r="I47" s="22"/>
      <c r="J47" s="21"/>
    </row>
    <row r="48" spans="1:257" ht="12.75" customHeight="1" x14ac:dyDescent="0.2">
      <c r="C48" s="22"/>
      <c r="D48" s="22"/>
      <c r="E48" s="21"/>
      <c r="F48" s="21"/>
      <c r="G48" s="22"/>
      <c r="H48" s="21"/>
      <c r="I48" s="22"/>
      <c r="J48" s="21"/>
    </row>
    <row r="49" spans="3:10" ht="12.75" customHeight="1" x14ac:dyDescent="0.2">
      <c r="C49" s="22"/>
      <c r="D49" s="22"/>
      <c r="E49" s="21"/>
      <c r="F49" s="21"/>
      <c r="G49" s="22"/>
      <c r="H49" s="21"/>
      <c r="I49" s="22"/>
      <c r="J49" s="21"/>
    </row>
  </sheetData>
  <mergeCells count="12">
    <mergeCell ref="A38:B38"/>
    <mergeCell ref="A42:E42"/>
    <mergeCell ref="A5:A6"/>
    <mergeCell ref="B5:B6"/>
    <mergeCell ref="C5:F5"/>
    <mergeCell ref="G5:J5"/>
    <mergeCell ref="K5:O5"/>
    <mergeCell ref="N1:O1"/>
    <mergeCell ref="A2:O2"/>
    <mergeCell ref="A3:O3"/>
    <mergeCell ref="C4:F4"/>
    <mergeCell ref="G4:J4"/>
  </mergeCells>
  <pageMargins left="0.39370078740157477" right="0.19685039370078738" top="0.39370078740157477" bottom="0.39370078740157477" header="1.141732" footer="0.51181100000000002"/>
  <pageSetup paperSize="9" scale="62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Госпошлина прогноз</vt:lpstr>
      <vt:lpstr>'Госпошлина прогноз'!Print_Titles</vt:lpstr>
      <vt:lpstr>'Госпошлина прогноз'!Область_печати</vt:lpstr>
    </vt:vector>
  </TitlesOfParts>
  <Company>ДОНО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Шмидт Н.В.</dc:creator>
  <cp:lastModifiedBy>Куян Марина Александровна</cp:lastModifiedBy>
  <cp:revision>10</cp:revision>
  <cp:lastPrinted>2025-06-20T07:39:22Z</cp:lastPrinted>
  <dcterms:created xsi:type="dcterms:W3CDTF">2012-06-15T08:38:00Z</dcterms:created>
  <dcterms:modified xsi:type="dcterms:W3CDTF">2025-06-20T07:39:33Z</dcterms:modified>
  <cp:version>1048576</cp:version>
</cp:coreProperties>
</file>